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Transparency Stars\Traditional Finances\"/>
    </mc:Choice>
  </mc:AlternateContent>
  <xr:revisionPtr revIDLastSave="0" documentId="13_ncr:1_{51C70C8C-229A-456B-B204-C92F993550B4}" xr6:coauthVersionLast="41" xr6:coauthVersionMax="41" xr10:uidLastSave="{00000000-0000-0000-0000-000000000000}"/>
  <bookViews>
    <workbookView xWindow="28680" yWindow="45" windowWidth="29040" windowHeight="15840" xr2:uid="{FCFCB702-57BE-426F-A267-4F284A6CA88F}"/>
  </bookViews>
  <sheets>
    <sheet name="Traditional Finances " sheetId="4" r:id="rId1"/>
    <sheet name="Revenues" sheetId="2" r:id="rId2"/>
    <sheet name="Expendi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64" i="3" l="1"/>
  <c r="B1558" i="3"/>
  <c r="B1526" i="3"/>
  <c r="B1547" i="3"/>
  <c r="B1424" i="3"/>
  <c r="B1410" i="3"/>
  <c r="B1533" i="3"/>
  <c r="B1511" i="3"/>
  <c r="B1514" i="3"/>
  <c r="B1494" i="3"/>
  <c r="A1493" i="3"/>
  <c r="B1497" i="3"/>
  <c r="B1500" i="3"/>
  <c r="B1503" i="3"/>
  <c r="B1506" i="3"/>
  <c r="A1506" i="3"/>
  <c r="B1491" i="3"/>
  <c r="B1486" i="3"/>
  <c r="A1485" i="3"/>
  <c r="B1437" i="3"/>
  <c r="B1443" i="3"/>
  <c r="B1433" i="3"/>
  <c r="A1432" i="3"/>
  <c r="A1436" i="3" s="1"/>
  <c r="B1447" i="3"/>
  <c r="A1445" i="3"/>
  <c r="A1446" i="3"/>
  <c r="B1451" i="3"/>
  <c r="A1450" i="3"/>
  <c r="B1456" i="3"/>
  <c r="B1461" i="3"/>
  <c r="B1471" i="3"/>
  <c r="B1467" i="3"/>
  <c r="B1382" i="3"/>
  <c r="B1425" i="3" l="1"/>
  <c r="B1508" i="3"/>
  <c r="B1516" i="3"/>
  <c r="A1442" i="3"/>
  <c r="B1463" i="3"/>
  <c r="B1354" i="3"/>
  <c r="B1323" i="3"/>
  <c r="B1283" i="3"/>
  <c r="B1252" i="3"/>
  <c r="B1218" i="3"/>
  <c r="B1186" i="3"/>
  <c r="B1146" i="3"/>
  <c r="B1107" i="3"/>
  <c r="B1356" i="3" l="1"/>
  <c r="B105" i="2"/>
  <c r="B547" i="3" l="1"/>
  <c r="B525" i="3"/>
  <c r="B687" i="3"/>
  <c r="B613" i="3"/>
  <c r="B228" i="2" l="1"/>
  <c r="B136" i="2"/>
  <c r="B133" i="2"/>
  <c r="B138" i="2" s="1"/>
  <c r="B128" i="2"/>
  <c r="B121" i="2"/>
  <c r="B116" i="2"/>
  <c r="B109" i="2"/>
  <c r="B1371" i="3"/>
  <c r="B1529" i="3"/>
  <c r="B1366" i="3"/>
  <c r="B1585" i="3" s="1"/>
  <c r="B1377" i="3"/>
  <c r="B130" i="2" l="1"/>
  <c r="B118" i="2"/>
  <c r="B213" i="2"/>
  <c r="B233" i="2"/>
  <c r="B223" i="2"/>
  <c r="B208" i="2" l="1"/>
  <c r="B205" i="2"/>
  <c r="B202" i="2"/>
  <c r="B198" i="2"/>
  <c r="B193" i="2"/>
  <c r="B188" i="2"/>
  <c r="B185" i="2"/>
  <c r="B175" i="2"/>
  <c r="B172" i="2"/>
  <c r="B168" i="2"/>
  <c r="B165" i="2"/>
  <c r="B182" i="2"/>
  <c r="B1026" i="3" l="1"/>
  <c r="B997" i="3"/>
  <c r="B876" i="3"/>
  <c r="B1028" i="3" l="1"/>
  <c r="B1055" i="3"/>
  <c r="B1049" i="3"/>
  <c r="B1046" i="3"/>
  <c r="B909" i="3"/>
  <c r="B838" i="3"/>
  <c r="B930" i="3"/>
  <c r="B955" i="3"/>
  <c r="B808" i="3"/>
  <c r="B1051" i="3" l="1"/>
  <c r="B787" i="3"/>
  <c r="B760" i="3"/>
  <c r="B726" i="3"/>
  <c r="B656" i="3"/>
  <c r="B957" i="3" l="1"/>
  <c r="B728" i="3"/>
  <c r="B574" i="3"/>
  <c r="B495" i="3"/>
  <c r="B474" i="3"/>
  <c r="B441" i="3"/>
  <c r="B418" i="3"/>
  <c r="B380" i="3"/>
  <c r="B340" i="3"/>
  <c r="B315" i="3"/>
  <c r="B285" i="3"/>
  <c r="B252" i="3"/>
  <c r="B220" i="3"/>
  <c r="B192" i="3"/>
  <c r="B163" i="3"/>
  <c r="B131" i="3"/>
  <c r="B99" i="3"/>
  <c r="B549" i="3" l="1"/>
  <c r="B342" i="3"/>
  <c r="B443" i="3"/>
  <c r="B69" i="3"/>
  <c r="B41" i="3"/>
  <c r="B16" i="3"/>
  <c r="B576" i="3" l="1"/>
  <c r="B133" i="3"/>
  <c r="B222" i="3" s="1"/>
  <c r="B1057" i="3" l="1"/>
  <c r="B162" i="2"/>
  <c r="B159" i="2"/>
  <c r="B151" i="2"/>
  <c r="B148" i="2"/>
  <c r="B238" i="2" s="1"/>
  <c r="B82" i="2"/>
  <c r="B91" i="2" l="1"/>
  <c r="B65" i="2"/>
  <c r="B56" i="2"/>
  <c r="B45" i="2"/>
  <c r="B11" i="2" l="1"/>
  <c r="B8" i="2" l="1"/>
  <c r="B14" i="2"/>
  <c r="B21" i="2"/>
  <c r="B23" i="2" l="1"/>
  <c r="B94" i="2" s="1"/>
</calcChain>
</file>

<file path=xl/sharedStrings.xml><?xml version="1.0" encoding="utf-8"?>
<sst xmlns="http://schemas.openxmlformats.org/spreadsheetml/2006/main" count="1666" uniqueCount="364">
  <si>
    <t>Property Taxes</t>
  </si>
  <si>
    <t>Ad Valorem Tax - Current</t>
  </si>
  <si>
    <t>Ad Valorem Tax - Delinquent</t>
  </si>
  <si>
    <t>Penalties and Interest</t>
  </si>
  <si>
    <t>Sales Tax</t>
  </si>
  <si>
    <t>Municipal Sales Tax</t>
  </si>
  <si>
    <t>Mixed Beverage Tax</t>
  </si>
  <si>
    <t>Franchise Taxes</t>
  </si>
  <si>
    <t>GVEC</t>
  </si>
  <si>
    <t>Phone Lines</t>
  </si>
  <si>
    <t>Centerpoint/Entex Gas</t>
  </si>
  <si>
    <t>Cable</t>
  </si>
  <si>
    <t>New Braunfels Utilities</t>
  </si>
  <si>
    <t>Vehicle Permits</t>
  </si>
  <si>
    <t>Alarm Permits</t>
  </si>
  <si>
    <t>Parking Permits</t>
  </si>
  <si>
    <t>Alcohol License</t>
  </si>
  <si>
    <t>Animal Licenses</t>
  </si>
  <si>
    <t>Food Establishment License</t>
  </si>
  <si>
    <t>Health Certificates</t>
  </si>
  <si>
    <t>Miscellaneous Licenses and Permits</t>
  </si>
  <si>
    <t>Fire Inspection Permit</t>
  </si>
  <si>
    <t>Planning Development Fees</t>
  </si>
  <si>
    <t>Zoning/Variance Application</t>
  </si>
  <si>
    <t>Plat Filing Fees</t>
  </si>
  <si>
    <t xml:space="preserve">Engineering Plan Review </t>
  </si>
  <si>
    <t>Engineering Drainage Fee</t>
  </si>
  <si>
    <t>Traffic Fee</t>
  </si>
  <si>
    <t>Miscellaneous Permits</t>
  </si>
  <si>
    <t>Technology Development Fee</t>
  </si>
  <si>
    <t>Skilled Trade Licenses</t>
  </si>
  <si>
    <t>Building Permits</t>
  </si>
  <si>
    <t>Federal</t>
  </si>
  <si>
    <t>Miscellaneous</t>
  </si>
  <si>
    <t>County Government</t>
  </si>
  <si>
    <t xml:space="preserve">  Charges for Services</t>
  </si>
  <si>
    <t>Reproductions and Miscellaneous</t>
  </si>
  <si>
    <t>Ambulance Service</t>
  </si>
  <si>
    <t>Emergency Services District Services</t>
  </si>
  <si>
    <t>Emergency Service Cost Recovery</t>
  </si>
  <si>
    <t>Library Fines</t>
  </si>
  <si>
    <t>Civic Center Rental</t>
  </si>
  <si>
    <t xml:space="preserve">  Fines and Forfeitures</t>
  </si>
  <si>
    <t>Animal Control Fees and Fines</t>
  </si>
  <si>
    <t>Traffic Violations</t>
  </si>
  <si>
    <t>Arrest Fees</t>
  </si>
  <si>
    <t>Other Misdemeanors</t>
  </si>
  <si>
    <t>Court Costs</t>
  </si>
  <si>
    <t>Warrant Service Fees</t>
  </si>
  <si>
    <t xml:space="preserve">  Parks and Recreation</t>
  </si>
  <si>
    <t>Pool</t>
  </si>
  <si>
    <t>Tube Chute</t>
  </si>
  <si>
    <t>Recreation</t>
  </si>
  <si>
    <t>Paddle Boats</t>
  </si>
  <si>
    <t>Miniature Golf</t>
  </si>
  <si>
    <t>Park Rentals</t>
  </si>
  <si>
    <t>Miniature Train Revenue</t>
  </si>
  <si>
    <t>Das Rec Memberships</t>
  </si>
  <si>
    <t xml:space="preserve">Das Rec Merchandise </t>
  </si>
  <si>
    <t xml:space="preserve">Das Rec Programs </t>
  </si>
  <si>
    <t xml:space="preserve">Das Rec Aquatic Programs </t>
  </si>
  <si>
    <t xml:space="preserve">Das Rec Rentals </t>
  </si>
  <si>
    <t>Das Rec Aquatic Rentals</t>
  </si>
  <si>
    <t>Das Rec Interfund Transfer Fee Asst</t>
  </si>
  <si>
    <t xml:space="preserve">  Miscellaneous </t>
  </si>
  <si>
    <t xml:space="preserve">Contributions </t>
  </si>
  <si>
    <t>Contracts - Industrial District</t>
  </si>
  <si>
    <t>Leases</t>
  </si>
  <si>
    <t>Donations</t>
  </si>
  <si>
    <t>Reimbursements</t>
  </si>
  <si>
    <t>Misc - Subject to Sales Tax</t>
  </si>
  <si>
    <t>Licences and Permits</t>
  </si>
  <si>
    <t>Taxes and Francishe Fees</t>
  </si>
  <si>
    <t>Interest Income</t>
  </si>
  <si>
    <t>Intergovernmental Revenue</t>
  </si>
  <si>
    <t xml:space="preserve">  Interfund Transfers</t>
  </si>
  <si>
    <t>General Fund</t>
  </si>
  <si>
    <t>Federal Funds</t>
  </si>
  <si>
    <t>Interfund Transfers</t>
  </si>
  <si>
    <t>Contributions</t>
  </si>
  <si>
    <t>Debt Proceeds</t>
  </si>
  <si>
    <t>Grant Revenue</t>
  </si>
  <si>
    <t>Parking</t>
  </si>
  <si>
    <t>River Activities Fee</t>
  </si>
  <si>
    <t>Interfund Transfers - Solid Waste Fund</t>
  </si>
  <si>
    <t>Court Fees</t>
  </si>
  <si>
    <t>Judicial Efficiency Fee</t>
  </si>
  <si>
    <t>Stormwater Dev Fee</t>
  </si>
  <si>
    <t>Franchise Payments</t>
  </si>
  <si>
    <t>Sale of Property</t>
  </si>
  <si>
    <t>Interfund Transfers - General Fund</t>
  </si>
  <si>
    <t>Commercial Activities Fee</t>
  </si>
  <si>
    <t>Leases and Rents</t>
  </si>
  <si>
    <t>Fuel and Oil</t>
  </si>
  <si>
    <t xml:space="preserve">  Garbage Collection</t>
  </si>
  <si>
    <t xml:space="preserve">  Recycling Collection</t>
  </si>
  <si>
    <t xml:space="preserve">  Brush/Special Pick ups</t>
  </si>
  <si>
    <t xml:space="preserve">  Garbage Penalties</t>
  </si>
  <si>
    <t xml:space="preserve">  Recycle Bins</t>
  </si>
  <si>
    <t>Green Fees</t>
  </si>
  <si>
    <t>Annual Fees</t>
  </si>
  <si>
    <t>Cart Rental</t>
  </si>
  <si>
    <t>Proshop Sales</t>
  </si>
  <si>
    <t>Golf Lessons</t>
  </si>
  <si>
    <t xml:space="preserve">  Premiums</t>
  </si>
  <si>
    <t xml:space="preserve">  Retiree and Cobra</t>
  </si>
  <si>
    <t xml:space="preserve">  Interest Income</t>
  </si>
  <si>
    <t>Hotel Occupancy Tax</t>
  </si>
  <si>
    <t>Penalty</t>
  </si>
  <si>
    <t>CDBG Fund</t>
  </si>
  <si>
    <t>Grant Fund</t>
  </si>
  <si>
    <t>Special Revenue Fund</t>
  </si>
  <si>
    <t>River Activities Fund</t>
  </si>
  <si>
    <t>Court Security Fund</t>
  </si>
  <si>
    <t>Salaries</t>
  </si>
  <si>
    <t>FICA/Medicare Tax</t>
  </si>
  <si>
    <t>Telecommunication and Data</t>
  </si>
  <si>
    <t>Building Rental</t>
  </si>
  <si>
    <t>Advertising</t>
  </si>
  <si>
    <t>Printing Services</t>
  </si>
  <si>
    <t>Professional Development</t>
  </si>
  <si>
    <t>Travel and Reimbursement</t>
  </si>
  <si>
    <t>Dues and Subscriptions</t>
  </si>
  <si>
    <t>Other Purchased Services</t>
  </si>
  <si>
    <t>Office Supplies</t>
  </si>
  <si>
    <t>Postage</t>
  </si>
  <si>
    <t>Operating Supplies</t>
  </si>
  <si>
    <t>Food</t>
  </si>
  <si>
    <t>Signs</t>
  </si>
  <si>
    <t>Employee Recognition and Honor</t>
  </si>
  <si>
    <t>Overtime</t>
  </si>
  <si>
    <t>Longevity</t>
  </si>
  <si>
    <t>Car Allowance</t>
  </si>
  <si>
    <t>Insurance</t>
  </si>
  <si>
    <t>Retirement</t>
  </si>
  <si>
    <t>Workers Compensation</t>
  </si>
  <si>
    <t>Uniforms</t>
  </si>
  <si>
    <t>Licensed Professional Services</t>
  </si>
  <si>
    <t>Legal Services</t>
  </si>
  <si>
    <t>Rental of Equip and Vehicles</t>
  </si>
  <si>
    <t>Organization Dues</t>
  </si>
  <si>
    <t>Computer, Telecomm Hardware</t>
  </si>
  <si>
    <t>Tuition Reimbursement</t>
  </si>
  <si>
    <t>Tools, Parts and Equipment</t>
  </si>
  <si>
    <t>Computer Supplies</t>
  </si>
  <si>
    <t>Software Licenses and Maint</t>
  </si>
  <si>
    <t>Capital Leases</t>
  </si>
  <si>
    <t>Certification &amp; Specialty Pay</t>
  </si>
  <si>
    <t>Drug Testing</t>
  </si>
  <si>
    <t>Safety Equipment</t>
  </si>
  <si>
    <t>Other Equip Maint and Repair</t>
  </si>
  <si>
    <t>Reimbursable Overtime</t>
  </si>
  <si>
    <t>Automotive Maint and Repair</t>
  </si>
  <si>
    <t>Facilities Maint and Repair</t>
  </si>
  <si>
    <t>Special Investigation</t>
  </si>
  <si>
    <t>Vehicle &amp; Machinery Parts,Supp</t>
  </si>
  <si>
    <t>Licenses</t>
  </si>
  <si>
    <t>Janitorial Supplies</t>
  </si>
  <si>
    <t>FY 2018-19 Adopted Budget (Revenues)</t>
  </si>
  <si>
    <t>Election Supplies</t>
  </si>
  <si>
    <t>Other Improvements</t>
  </si>
  <si>
    <t>Landscape Services</t>
  </si>
  <si>
    <t>Radio Services</t>
  </si>
  <si>
    <t>Vehicles</t>
  </si>
  <si>
    <t>Step-Up Pay</t>
  </si>
  <si>
    <t>Park Maintenance and Repair</t>
  </si>
  <si>
    <t>Ammunition</t>
  </si>
  <si>
    <t>Other Equipment</t>
  </si>
  <si>
    <t>Utility Svce (Elec,Wtr,WasteW)</t>
  </si>
  <si>
    <t>Gas Utilities Service</t>
  </si>
  <si>
    <t>Refuse Disposal</t>
  </si>
  <si>
    <t>Emergency Medical Supplies</t>
  </si>
  <si>
    <t>Street Lighting/Signals Util</t>
  </si>
  <si>
    <t>Paved Surfaces Repair</t>
  </si>
  <si>
    <t>Street Lighting &amp; Signals Supp</t>
  </si>
  <si>
    <t>Paved Surfaces Materials</t>
  </si>
  <si>
    <t>Chemical and Agricultural Supp</t>
  </si>
  <si>
    <t>Drainage Supplies</t>
  </si>
  <si>
    <t>Facilities Maint &amp; Improvement</t>
  </si>
  <si>
    <t>Food for Resale</t>
  </si>
  <si>
    <t>Cemetery Management</t>
  </si>
  <si>
    <t>Property Insurance</t>
  </si>
  <si>
    <t>Library Books</t>
  </si>
  <si>
    <t>Audit Services</t>
  </si>
  <si>
    <t>Tax Services</t>
  </si>
  <si>
    <t>Liability Insurance</t>
  </si>
  <si>
    <t>Insurance - Deductibles</t>
  </si>
  <si>
    <t>Insurance - Unemployment</t>
  </si>
  <si>
    <t>Banking Services</t>
  </si>
  <si>
    <t>Undesignated Funds</t>
  </si>
  <si>
    <t xml:space="preserve">Capital Leases </t>
  </si>
  <si>
    <t>Tools, Parts, and Equipment</t>
  </si>
  <si>
    <t>Vehicle and Machinery Parts and Supplies</t>
  </si>
  <si>
    <t xml:space="preserve">Tuition Reimbursment </t>
  </si>
  <si>
    <t>Billing</t>
  </si>
  <si>
    <t xml:space="preserve">Other Equipment </t>
  </si>
  <si>
    <t xml:space="preserve">Software Licenses and Maintenance Agreements </t>
  </si>
  <si>
    <t>Parks Maintenance and Repair</t>
  </si>
  <si>
    <t xml:space="preserve">Merchandise </t>
  </si>
  <si>
    <t>Chemical and Agricultural</t>
  </si>
  <si>
    <t xml:space="preserve">Operating Transfers out- Facilities Maintenance </t>
  </si>
  <si>
    <t>Fiscal Agent Fees</t>
  </si>
  <si>
    <t>Utility Service</t>
  </si>
  <si>
    <t>Software Licenses and Maintenance Agreements</t>
  </si>
  <si>
    <t>FY 2018-19 Expenditures</t>
  </si>
  <si>
    <t>General Government</t>
  </si>
  <si>
    <t>Planning and Community Development</t>
  </si>
  <si>
    <t>Public Safety</t>
  </si>
  <si>
    <t>Police</t>
  </si>
  <si>
    <t>Municipal Court</t>
  </si>
  <si>
    <t>Public Works</t>
  </si>
  <si>
    <t>Parks and Recreation</t>
  </si>
  <si>
    <t>Library Services</t>
  </si>
  <si>
    <t>City Manager's Office</t>
  </si>
  <si>
    <t>City Secretary</t>
  </si>
  <si>
    <t>City Attorney</t>
  </si>
  <si>
    <t>City Council</t>
  </si>
  <si>
    <t>Capital Projects</t>
  </si>
  <si>
    <t>Administration</t>
  </si>
  <si>
    <t>Human Resources</t>
  </si>
  <si>
    <t>Support Services</t>
  </si>
  <si>
    <t xml:space="preserve">Finance </t>
  </si>
  <si>
    <t>Information Technology</t>
  </si>
  <si>
    <t>Planning</t>
  </si>
  <si>
    <t>Enviornmental Services</t>
  </si>
  <si>
    <t>Computer, Telecommunications Hardward and Off-the-Shelf Software</t>
  </si>
  <si>
    <t>Building</t>
  </si>
  <si>
    <t>Main Street</t>
  </si>
  <si>
    <t>FICA Tax</t>
  </si>
  <si>
    <t>Retirment</t>
  </si>
  <si>
    <t>Worker's Compensation</t>
  </si>
  <si>
    <t>Rental of Equipment Maintenance and Repair</t>
  </si>
  <si>
    <t>Printing</t>
  </si>
  <si>
    <t>Other Puruchased Services</t>
  </si>
  <si>
    <t>Computer, Telecommunication Hardware and Off-the-Shelf Software</t>
  </si>
  <si>
    <t>Merchandise</t>
  </si>
  <si>
    <t>Fire</t>
  </si>
  <si>
    <t>Operations</t>
  </si>
  <si>
    <t>Emergency Management</t>
  </si>
  <si>
    <t>Patrol</t>
  </si>
  <si>
    <t xml:space="preserve">Criminal Investigations </t>
  </si>
  <si>
    <t>Administation</t>
  </si>
  <si>
    <t xml:space="preserve">Engineering </t>
  </si>
  <si>
    <t>Streets</t>
  </si>
  <si>
    <t>Drainage</t>
  </si>
  <si>
    <t>Facility Maintenacne</t>
  </si>
  <si>
    <t>Aquatics</t>
  </si>
  <si>
    <t>Rangers</t>
  </si>
  <si>
    <t>Athletics</t>
  </si>
  <si>
    <t>Das Rec</t>
  </si>
  <si>
    <t>Nature Center</t>
  </si>
  <si>
    <t xml:space="preserve">Non-Departmental </t>
  </si>
  <si>
    <t xml:space="preserve">Contengincy </t>
  </si>
  <si>
    <t>Non-Departmental Total</t>
  </si>
  <si>
    <t xml:space="preserve">Licenses </t>
  </si>
  <si>
    <t xml:space="preserve">Library </t>
  </si>
  <si>
    <t>Certification &amp; Speciality Pay</t>
  </si>
  <si>
    <t>Tuition Reimbursment</t>
  </si>
  <si>
    <t>Gas Utility Service</t>
  </si>
  <si>
    <t>Landscape Service</t>
  </si>
  <si>
    <t>Automotive Maintenance and Repair</t>
  </si>
  <si>
    <t>Other Equip and Vehicles</t>
  </si>
  <si>
    <t>Vehicle &amp; Machinery Parts, Supp</t>
  </si>
  <si>
    <t xml:space="preserve">Food </t>
  </si>
  <si>
    <t>Westside Community Center</t>
  </si>
  <si>
    <t>Judicial Efficiency Fund</t>
  </si>
  <si>
    <t>Court Technology Fund</t>
  </si>
  <si>
    <t>Child Safety Fund</t>
  </si>
  <si>
    <t>Stormwater Development Fund</t>
  </si>
  <si>
    <t>Development Services Review Fund</t>
  </si>
  <si>
    <t>Juvenile Case Manager Fund</t>
  </si>
  <si>
    <t xml:space="preserve">PEG Cable Franchise Fund </t>
  </si>
  <si>
    <t>Equipment Replacement Fund</t>
  </si>
  <si>
    <t xml:space="preserve">Enterprise Maintenance and Equipment Fund </t>
  </si>
  <si>
    <t>Edwards Aquifer Habitat Conservation Plan Fund</t>
  </si>
  <si>
    <t xml:space="preserve">Recreation Center Operations and Fee Assistance Fund </t>
  </si>
  <si>
    <t xml:space="preserve">Fire Apparatus Replacement and Maintenance Fund </t>
  </si>
  <si>
    <t>2013 General Obligation Bond Fund</t>
  </si>
  <si>
    <t>Ad Valorem Tax - Penalties and Interest</t>
  </si>
  <si>
    <t>Airport Fund</t>
  </si>
  <si>
    <t>Charges for Services</t>
  </si>
  <si>
    <t>Intergovernmental Revenue- TXDOT</t>
  </si>
  <si>
    <t>Solid Waste Fund</t>
  </si>
  <si>
    <t>Civic/Convention Center Fund</t>
  </si>
  <si>
    <t>Golf Fund</t>
  </si>
  <si>
    <t>Self Insurance Fund</t>
  </si>
  <si>
    <t>Hotel/Motel Tax Fund</t>
  </si>
  <si>
    <t>Special Revenue Funds</t>
  </si>
  <si>
    <t>City of New Braunfels Raw Budget Data</t>
  </si>
  <si>
    <t>Fiscal Year 2018-19</t>
  </si>
  <si>
    <t xml:space="preserve">here. </t>
  </si>
  <si>
    <t>Debt Service Fund</t>
  </si>
  <si>
    <t xml:space="preserve">General Fund </t>
  </si>
  <si>
    <t>CASA of Central Texas</t>
  </si>
  <si>
    <t>Comal County Senior Citizens Meals</t>
  </si>
  <si>
    <t>Salvation Army</t>
  </si>
  <si>
    <t>SA Food Bank</t>
  </si>
  <si>
    <t>Comal County Habitat for Humanity</t>
  </si>
  <si>
    <t>Comal County Senior Citizens Home Repair</t>
  </si>
  <si>
    <t>Interfund Transfer</t>
  </si>
  <si>
    <t xml:space="preserve">Parks and Recreation </t>
  </si>
  <si>
    <t>Cemetery Improvements Fund</t>
  </si>
  <si>
    <t>Debt Service and Internal Funds</t>
  </si>
  <si>
    <t>Capital Improvement Funds</t>
  </si>
  <si>
    <t xml:space="preserve">Interfund Transfer </t>
  </si>
  <si>
    <t>Utilize the left hand column to expand revenue and expenditure data to the desired detail</t>
  </si>
  <si>
    <t>Temporary Help</t>
  </si>
  <si>
    <t>Compensated Absences</t>
  </si>
  <si>
    <t>Environmental Services</t>
  </si>
  <si>
    <t>Vehicle Replacement Program</t>
  </si>
  <si>
    <t>Fuel and Oil for Resale</t>
  </si>
  <si>
    <t>Professional Services</t>
  </si>
  <si>
    <t>Other Compensation and Benefit</t>
  </si>
  <si>
    <t>Interest Payment</t>
  </si>
  <si>
    <t>Residential</t>
  </si>
  <si>
    <t>Refuse Containers</t>
  </si>
  <si>
    <t>Recycling</t>
  </si>
  <si>
    <t xml:space="preserve">Commercial </t>
  </si>
  <si>
    <t>Admin</t>
  </si>
  <si>
    <t>Service Center</t>
  </si>
  <si>
    <t>Administration-City Manager</t>
  </si>
  <si>
    <t>Parks-Parks Maintenance</t>
  </si>
  <si>
    <t>Public Works-Drainage</t>
  </si>
  <si>
    <t>Support Services-Municipal Court</t>
  </si>
  <si>
    <t>Police-Patrol</t>
  </si>
  <si>
    <t>Tools, Parts, &amp; Equipment</t>
  </si>
  <si>
    <t>.</t>
  </si>
  <si>
    <t>Fire-Support Services</t>
  </si>
  <si>
    <t>Non-Departmental</t>
  </si>
  <si>
    <t>Software Licenses and Maintenance</t>
  </si>
  <si>
    <t>Support Services-IT</t>
  </si>
  <si>
    <t>Facilities Maintenance</t>
  </si>
  <si>
    <t>Police-Administration</t>
  </si>
  <si>
    <t>Public Works-Streets</t>
  </si>
  <si>
    <t>Public Works- Service Center</t>
  </si>
  <si>
    <t>Convention/Civic Center</t>
  </si>
  <si>
    <t>City Manager-Administration</t>
  </si>
  <si>
    <t>Land</t>
  </si>
  <si>
    <t>Faust Library Fund</t>
  </si>
  <si>
    <t>Library</t>
  </si>
  <si>
    <t>Arts and Heritage Organization</t>
  </si>
  <si>
    <t>Fiscal Agent Services</t>
  </si>
  <si>
    <t>Principal Payment</t>
  </si>
  <si>
    <t>Interrest Payment</t>
  </si>
  <si>
    <t>Medical/Dental/Vision Claims</t>
  </si>
  <si>
    <t>Admin Expense</t>
  </si>
  <si>
    <t>Parks CIP</t>
  </si>
  <si>
    <t>Capital Improvement Projects</t>
  </si>
  <si>
    <t xml:space="preserve">2004 C of O's </t>
  </si>
  <si>
    <t>2007 C of O's</t>
  </si>
  <si>
    <t>2008 C of O's</t>
  </si>
  <si>
    <t>2009 C of O's</t>
  </si>
  <si>
    <t>2011 C of O's</t>
  </si>
  <si>
    <t>2012 C of O's</t>
  </si>
  <si>
    <t>2013 C of O's</t>
  </si>
  <si>
    <t>2014 C of O's</t>
  </si>
  <si>
    <t>2015 C of O's</t>
  </si>
  <si>
    <t>2015 Tax Notes</t>
  </si>
  <si>
    <t>2019 Cap Imp/Bond Fund</t>
  </si>
  <si>
    <t>Roadway Impact Fee</t>
  </si>
  <si>
    <t>If you have any questions about the information presented, please contact the City's Finance Department at 830-221-4380.</t>
  </si>
  <si>
    <t xml:space="preserve">This worksheet contains the Revenues and Expenditures for the FY 2018-19 Budget Year. All data is collected from the City of New Braunfels FY 2018-19 Budget book which can be found </t>
  </si>
  <si>
    <t>Total FY 2018-19 Budgeted Revenues</t>
  </si>
  <si>
    <t>Total FY 2018-19 Budgeted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</si>
</sst>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8">
    <xf numFmtId="0" fontId="0" fillId="0" borderId="0" xfId="0"/>
    <xf numFmtId="0" fontId="4" fillId="0" borderId="0" xfId="0" applyFont="1" applyFill="1"/>
    <xf numFmtId="164" fontId="4" fillId="0" borderId="0" xfId="1" applyNumberFormat="1" applyFont="1" applyFill="1"/>
    <xf numFmtId="164" fontId="5" fillId="0" borderId="0" xfId="1" applyNumberFormat="1" applyFont="1" applyFill="1"/>
    <xf numFmtId="165" fontId="4" fillId="0" borderId="0" xfId="2" applyNumberFormat="1" applyFont="1" applyFill="1"/>
    <xf numFmtId="165" fontId="5" fillId="0" borderId="0" xfId="2" applyNumberFormat="1" applyFont="1" applyFill="1"/>
    <xf numFmtId="165" fontId="6" fillId="0" borderId="0" xfId="2" applyNumberFormat="1" applyFont="1" applyFill="1"/>
    <xf numFmtId="164" fontId="7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5" fontId="8" fillId="0" borderId="0" xfId="2" applyNumberFormat="1" applyFont="1" applyFill="1"/>
    <xf numFmtId="164" fontId="6" fillId="0" borderId="0" xfId="1" applyNumberFormat="1" applyFont="1" applyFill="1"/>
    <xf numFmtId="166" fontId="3" fillId="0" borderId="0" xfId="0" applyNumberFormat="1" applyFont="1" applyFill="1"/>
    <xf numFmtId="0" fontId="3" fillId="0" borderId="0" xfId="0" applyFont="1" applyFill="1"/>
    <xf numFmtId="49" fontId="2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/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 indent="3"/>
    </xf>
    <xf numFmtId="0" fontId="5" fillId="0" borderId="0" xfId="0" applyFont="1" applyFill="1" applyAlignment="1">
      <alignment horizontal="left" indent="4"/>
    </xf>
    <xf numFmtId="164" fontId="5" fillId="0" borderId="0" xfId="1" applyNumberFormat="1" applyFont="1" applyFill="1" applyAlignment="1">
      <alignment horizontal="left" indent="4"/>
    </xf>
    <xf numFmtId="49" fontId="5" fillId="0" borderId="0" xfId="2" applyNumberFormat="1" applyFont="1" applyFill="1" applyAlignment="1">
      <alignment horizontal="left" indent="4"/>
    </xf>
    <xf numFmtId="0" fontId="5" fillId="0" borderId="0" xfId="0" applyFont="1" applyFill="1" applyAlignment="1">
      <alignment horizontal="left" indent="5"/>
    </xf>
    <xf numFmtId="0" fontId="5" fillId="0" borderId="0" xfId="0" applyFont="1" applyFill="1" applyAlignment="1">
      <alignment horizontal="left" indent="2"/>
    </xf>
    <xf numFmtId="49" fontId="5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indent="2"/>
    </xf>
    <xf numFmtId="49" fontId="6" fillId="0" borderId="0" xfId="2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49" fontId="6" fillId="0" borderId="0" xfId="0" applyNumberFormat="1" applyFont="1" applyFill="1" applyAlignment="1">
      <alignment horizontal="left" indent="1"/>
    </xf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0" fillId="2" borderId="0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0" xfId="0" applyFill="1" applyBorder="1" applyAlignment="1">
      <alignment vertical="top" wrapText="1"/>
    </xf>
    <xf numFmtId="0" fontId="16" fillId="2" borderId="0" xfId="3" applyFill="1" applyBorder="1" applyAlignment="1"/>
    <xf numFmtId="0" fontId="16" fillId="2" borderId="3" xfId="3" applyFill="1" applyBorder="1" applyAlignment="1">
      <alignment vertical="top" wrapText="1"/>
    </xf>
    <xf numFmtId="167" fontId="11" fillId="0" borderId="0" xfId="0" applyNumberFormat="1" applyFont="1" applyFill="1"/>
    <xf numFmtId="0" fontId="5" fillId="0" borderId="0" xfId="2" applyNumberFormat="1" applyFont="1" applyFill="1" applyAlignment="1">
      <alignment horizontal="left" indent="2"/>
    </xf>
    <xf numFmtId="0" fontId="6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2"/>
    </xf>
    <xf numFmtId="0" fontId="0" fillId="0" borderId="0" xfId="0" applyFill="1"/>
    <xf numFmtId="0" fontId="10" fillId="0" borderId="0" xfId="0" applyFont="1" applyFill="1" applyAlignment="1">
      <alignment horizontal="left" indent="2"/>
    </xf>
    <xf numFmtId="0" fontId="13" fillId="0" borderId="0" xfId="0" applyFont="1" applyFill="1" applyAlignment="1">
      <alignment horizontal="left" indent="1"/>
    </xf>
    <xf numFmtId="0" fontId="12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6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indent="2"/>
    </xf>
    <xf numFmtId="0" fontId="11" fillId="0" borderId="0" xfId="0" applyFont="1" applyFill="1" applyAlignment="1">
      <alignment horizontal="left" indent="1"/>
    </xf>
    <xf numFmtId="49" fontId="11" fillId="0" borderId="0" xfId="0" applyNumberFormat="1" applyFont="1" applyFill="1"/>
    <xf numFmtId="49" fontId="6" fillId="0" borderId="0" xfId="0" applyNumberFormat="1" applyFont="1" applyFill="1" applyBorder="1" applyAlignment="1"/>
    <xf numFmtId="49" fontId="11" fillId="0" borderId="0" xfId="0" applyNumberFormat="1" applyFont="1" applyFill="1" applyAlignment="1">
      <alignment horizontal="left" indent="2"/>
    </xf>
    <xf numFmtId="49" fontId="3" fillId="0" borderId="0" xfId="0" applyNumberFormat="1" applyFont="1" applyFill="1"/>
    <xf numFmtId="8" fontId="3" fillId="0" borderId="0" xfId="0" applyNumberFormat="1" applyFont="1" applyFill="1"/>
    <xf numFmtId="8" fontId="12" fillId="0" borderId="0" xfId="0" applyNumberFormat="1" applyFont="1" applyFill="1"/>
    <xf numFmtId="8" fontId="0" fillId="0" borderId="0" xfId="0" applyNumberFormat="1" applyFill="1"/>
    <xf numFmtId="49" fontId="6" fillId="3" borderId="0" xfId="2" applyNumberFormat="1" applyFont="1" applyFill="1" applyAlignment="1">
      <alignment horizontal="left" indent="3"/>
    </xf>
    <xf numFmtId="0" fontId="11" fillId="3" borderId="0" xfId="0" applyFont="1" applyFill="1"/>
    <xf numFmtId="0" fontId="5" fillId="3" borderId="0" xfId="0" applyFont="1" applyFill="1" applyAlignment="1">
      <alignment horizontal="left" indent="3"/>
    </xf>
    <xf numFmtId="0" fontId="5" fillId="3" borderId="0" xfId="0" applyFont="1" applyFill="1" applyAlignment="1">
      <alignment horizontal="left" indent="2"/>
    </xf>
    <xf numFmtId="49" fontId="6" fillId="3" borderId="0" xfId="0" applyNumberFormat="1" applyFont="1" applyFill="1" applyAlignment="1">
      <alignment horizontal="left" indent="3"/>
    </xf>
    <xf numFmtId="49" fontId="5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left" indent="2"/>
    </xf>
    <xf numFmtId="0" fontId="6" fillId="3" borderId="0" xfId="0" applyFont="1" applyFill="1" applyAlignment="1">
      <alignment horizontal="left" indent="3"/>
    </xf>
    <xf numFmtId="49" fontId="5" fillId="3" borderId="0" xfId="2" applyNumberFormat="1" applyFont="1" applyFill="1" applyAlignment="1">
      <alignment horizontal="left" indent="2"/>
    </xf>
    <xf numFmtId="49" fontId="6" fillId="4" borderId="0" xfId="0" applyNumberFormat="1" applyFont="1" applyFill="1" applyAlignment="1">
      <alignment horizontal="left"/>
    </xf>
    <xf numFmtId="49" fontId="5" fillId="4" borderId="0" xfId="0" applyNumberFormat="1" applyFont="1" applyFill="1" applyAlignment="1">
      <alignment horizontal="left" indent="2"/>
    </xf>
    <xf numFmtId="49" fontId="6" fillId="5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left" indent="2"/>
    </xf>
    <xf numFmtId="49" fontId="11" fillId="5" borderId="0" xfId="0" applyNumberFormat="1" applyFont="1" applyFill="1"/>
    <xf numFmtId="49" fontId="5" fillId="6" borderId="0" xfId="0" applyNumberFormat="1" applyFont="1" applyFill="1" applyAlignment="1">
      <alignment horizontal="left" indent="2"/>
    </xf>
    <xf numFmtId="49" fontId="6" fillId="6" borderId="0" xfId="0" applyNumberFormat="1" applyFont="1" applyFill="1" applyAlignment="1">
      <alignment horizontal="left" indent="1"/>
    </xf>
    <xf numFmtId="49" fontId="5" fillId="6" borderId="0" xfId="0" applyNumberFormat="1" applyFont="1" applyFill="1" applyAlignment="1">
      <alignment horizontal="left"/>
    </xf>
    <xf numFmtId="49" fontId="6" fillId="6" borderId="0" xfId="0" applyNumberFormat="1" applyFont="1" applyFill="1" applyAlignment="1">
      <alignment horizontal="left"/>
    </xf>
    <xf numFmtId="49" fontId="5" fillId="7" borderId="0" xfId="0" applyNumberFormat="1" applyFont="1" applyFill="1" applyAlignment="1">
      <alignment horizontal="left" indent="1"/>
    </xf>
    <xf numFmtId="49" fontId="6" fillId="7" borderId="0" xfId="0" applyNumberFormat="1" applyFont="1" applyFill="1" applyAlignment="1">
      <alignment horizontal="left"/>
    </xf>
    <xf numFmtId="49" fontId="5" fillId="7" borderId="0" xfId="0" applyNumberFormat="1" applyFont="1" applyFill="1" applyAlignment="1">
      <alignment horizontal="left"/>
    </xf>
    <xf numFmtId="49" fontId="5" fillId="7" borderId="0" xfId="0" applyNumberFormat="1" applyFont="1" applyFill="1" applyAlignment="1">
      <alignment horizontal="left" indent="2"/>
    </xf>
    <xf numFmtId="49" fontId="5" fillId="0" borderId="0" xfId="0" applyNumberFormat="1" applyFont="1" applyFill="1" applyBorder="1" applyAlignment="1">
      <alignment horizontal="left" indent="2"/>
    </xf>
    <xf numFmtId="0" fontId="10" fillId="3" borderId="0" xfId="0" applyFont="1" applyFill="1"/>
    <xf numFmtId="0" fontId="11" fillId="3" borderId="0" xfId="0" applyFont="1" applyFill="1" applyAlignment="1">
      <alignment horizontal="left" indent="2"/>
    </xf>
    <xf numFmtId="0" fontId="13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2"/>
    </xf>
    <xf numFmtId="49" fontId="6" fillId="8" borderId="0" xfId="0" applyNumberFormat="1" applyFont="1" applyFill="1" applyAlignment="1">
      <alignment horizontal="left"/>
    </xf>
    <xf numFmtId="49" fontId="6" fillId="9" borderId="0" xfId="0" applyNumberFormat="1" applyFont="1" applyFill="1" applyAlignment="1">
      <alignment horizontal="left"/>
    </xf>
    <xf numFmtId="0" fontId="5" fillId="9" borderId="0" xfId="0" applyFont="1" applyFill="1" applyAlignment="1">
      <alignment horizontal="left" indent="2"/>
    </xf>
    <xf numFmtId="49" fontId="6" fillId="0" borderId="0" xfId="0" applyNumberFormat="1" applyFont="1" applyFill="1"/>
    <xf numFmtId="49" fontId="6" fillId="3" borderId="0" xfId="0" applyNumberFormat="1" applyFont="1" applyFill="1"/>
    <xf numFmtId="49" fontId="6" fillId="3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 indent="1"/>
    </xf>
    <xf numFmtId="49" fontId="5" fillId="0" borderId="0" xfId="0" applyNumberFormat="1" applyFont="1" applyFill="1" applyAlignment="1">
      <alignment horizontal="left" indent="3"/>
    </xf>
    <xf numFmtId="166" fontId="11" fillId="0" borderId="0" xfId="0" applyNumberFormat="1" applyFont="1" applyFill="1" applyAlignment="1">
      <alignment horizontal="left" indent="3"/>
    </xf>
    <xf numFmtId="0" fontId="5" fillId="0" borderId="0" xfId="0" applyFont="1" applyFill="1" applyAlignment="1">
      <alignment horizontal="left" indent="1"/>
    </xf>
    <xf numFmtId="166" fontId="3" fillId="0" borderId="0" xfId="0" applyNumberFormat="1" applyFont="1" applyFill="1" applyAlignment="1">
      <alignment horizontal="left" indent="3"/>
    </xf>
    <xf numFmtId="3" fontId="11" fillId="0" borderId="0" xfId="0" applyNumberFormat="1" applyFont="1" applyFill="1"/>
    <xf numFmtId="3" fontId="10" fillId="0" borderId="0" xfId="0" applyNumberFormat="1" applyFont="1" applyFill="1" applyBorder="1"/>
    <xf numFmtId="3" fontId="5" fillId="0" borderId="0" xfId="0" applyNumberFormat="1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3" fontId="10" fillId="0" borderId="2" xfId="0" applyNumberFormat="1" applyFont="1" applyFill="1" applyBorder="1"/>
    <xf numFmtId="3" fontId="13" fillId="3" borderId="0" xfId="0" applyNumberFormat="1" applyFont="1" applyFill="1" applyBorder="1" applyAlignment="1">
      <alignment horizontal="left"/>
    </xf>
    <xf numFmtId="3" fontId="13" fillId="3" borderId="0" xfId="0" applyNumberFormat="1" applyFont="1" applyFill="1" applyBorder="1"/>
    <xf numFmtId="3" fontId="11" fillId="3" borderId="0" xfId="0" applyNumberFormat="1" applyFont="1" applyFill="1"/>
    <xf numFmtId="3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/>
    <xf numFmtId="3" fontId="10" fillId="3" borderId="0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/>
    <xf numFmtId="3" fontId="13" fillId="3" borderId="0" xfId="0" applyNumberFormat="1" applyFont="1" applyFill="1" applyAlignment="1">
      <alignment horizontal="left"/>
    </xf>
    <xf numFmtId="3" fontId="5" fillId="9" borderId="0" xfId="0" applyNumberFormat="1" applyFont="1" applyFill="1" applyAlignment="1">
      <alignment horizontal="right" indent="2"/>
    </xf>
    <xf numFmtId="3" fontId="10" fillId="8" borderId="0" xfId="0" applyNumberFormat="1" applyFont="1" applyFill="1"/>
    <xf numFmtId="3" fontId="10" fillId="5" borderId="0" xfId="0" applyNumberFormat="1" applyFont="1" applyFill="1"/>
    <xf numFmtId="3" fontId="10" fillId="6" borderId="0" xfId="0" applyNumberFormat="1" applyFont="1" applyFill="1"/>
    <xf numFmtId="3" fontId="10" fillId="9" borderId="0" xfId="0" applyNumberFormat="1" applyFont="1" applyFill="1"/>
    <xf numFmtId="3" fontId="3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0" xfId="2" applyNumberFormat="1" applyFont="1" applyFill="1" applyAlignment="1">
      <alignment horizontal="right"/>
    </xf>
    <xf numFmtId="3" fontId="11" fillId="4" borderId="0" xfId="0" applyNumberFormat="1" applyFont="1" applyFill="1" applyBorder="1" applyAlignment="1">
      <alignment horizontal="right"/>
    </xf>
    <xf numFmtId="3" fontId="5" fillId="4" borderId="0" xfId="1" applyNumberFormat="1" applyFont="1" applyFill="1" applyAlignment="1">
      <alignment horizontal="right"/>
    </xf>
    <xf numFmtId="3" fontId="11" fillId="4" borderId="0" xfId="0" applyNumberFormat="1" applyFont="1" applyFill="1" applyAlignment="1">
      <alignment horizontal="right"/>
    </xf>
    <xf numFmtId="3" fontId="10" fillId="4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3" fontId="10" fillId="5" borderId="0" xfId="0" applyNumberFormat="1" applyFont="1" applyFill="1" applyBorder="1" applyAlignment="1">
      <alignment horizontal="right"/>
    </xf>
    <xf numFmtId="3" fontId="11" fillId="5" borderId="0" xfId="0" applyNumberFormat="1" applyFont="1" applyFill="1" applyAlignment="1">
      <alignment horizontal="right"/>
    </xf>
    <xf numFmtId="3" fontId="5" fillId="5" borderId="0" xfId="1" applyNumberFormat="1" applyFont="1" applyFill="1" applyAlignment="1">
      <alignment horizontal="right"/>
    </xf>
    <xf numFmtId="3" fontId="6" fillId="5" borderId="0" xfId="0" applyNumberFormat="1" applyFont="1" applyFill="1" applyAlignment="1">
      <alignment horizontal="right"/>
    </xf>
    <xf numFmtId="3" fontId="11" fillId="6" borderId="0" xfId="0" applyNumberFormat="1" applyFont="1" applyFill="1" applyBorder="1" applyAlignment="1">
      <alignment horizontal="right"/>
    </xf>
    <xf numFmtId="3" fontId="10" fillId="6" borderId="0" xfId="0" applyNumberFormat="1" applyFont="1" applyFill="1" applyBorder="1" applyAlignment="1">
      <alignment horizontal="right"/>
    </xf>
    <xf numFmtId="3" fontId="5" fillId="6" borderId="0" xfId="1" applyNumberFormat="1" applyFont="1" applyFill="1" applyAlignment="1">
      <alignment horizontal="right"/>
    </xf>
    <xf numFmtId="3" fontId="10" fillId="6" borderId="0" xfId="0" applyNumberFormat="1" applyFont="1" applyFill="1" applyAlignment="1">
      <alignment horizontal="right"/>
    </xf>
    <xf numFmtId="3" fontId="5" fillId="7" borderId="0" xfId="0" applyNumberFormat="1" applyFont="1" applyFill="1" applyBorder="1" applyAlignment="1">
      <alignment horizontal="right"/>
    </xf>
    <xf numFmtId="3" fontId="6" fillId="7" borderId="0" xfId="0" applyNumberFormat="1" applyFont="1" applyFill="1" applyBorder="1" applyAlignment="1">
      <alignment horizontal="right"/>
    </xf>
    <xf numFmtId="3" fontId="5" fillId="7" borderId="0" xfId="1" applyNumberFormat="1" applyFont="1" applyFill="1" applyAlignment="1">
      <alignment horizontal="right"/>
    </xf>
    <xf numFmtId="3" fontId="6" fillId="7" borderId="0" xfId="0" applyNumberFormat="1" applyFont="1" applyFill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10" fillId="7" borderId="0" xfId="0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6" fillId="0" borderId="0" xfId="2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0" fillId="0" borderId="0" xfId="0" applyFont="1" applyFill="1"/>
    <xf numFmtId="3" fontId="10" fillId="0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49" fontId="17" fillId="0" borderId="3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btexas.org/DocumentCenter/View/14696/FY-2018-19-Adopted-Budg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06F7-8FA0-4E18-9215-A83D1D93E408}">
  <dimension ref="A1:X15"/>
  <sheetViews>
    <sheetView tabSelected="1" workbookViewId="0">
      <selection activeCell="L17" sqref="K15:L17"/>
    </sheetView>
  </sheetViews>
  <sheetFormatPr defaultRowHeight="15" x14ac:dyDescent="0.25"/>
  <cols>
    <col min="1" max="16384" width="9.140625" style="29"/>
  </cols>
  <sheetData>
    <row r="1" spans="1:24" ht="23.25" x14ac:dyDescent="0.35">
      <c r="A1" s="30" t="s">
        <v>288</v>
      </c>
    </row>
    <row r="2" spans="1:24" ht="23.25" x14ac:dyDescent="0.35">
      <c r="A2" s="31" t="s">
        <v>289</v>
      </c>
    </row>
    <row r="4" spans="1:24" ht="30" customHeight="1" x14ac:dyDescent="0.25">
      <c r="A4" s="154" t="s">
        <v>361</v>
      </c>
      <c r="B4" s="155"/>
      <c r="C4" s="155"/>
      <c r="D4" s="155"/>
      <c r="E4" s="155"/>
      <c r="F4" s="155"/>
      <c r="G4" s="155"/>
      <c r="H4" s="155"/>
      <c r="I4" s="156"/>
      <c r="P4" s="36"/>
      <c r="Q4" s="36"/>
      <c r="R4" s="36"/>
      <c r="S4" s="36"/>
      <c r="T4" s="36"/>
      <c r="U4" s="36"/>
      <c r="V4" s="36"/>
      <c r="W4" s="36"/>
      <c r="X4" s="36"/>
    </row>
    <row r="5" spans="1:24" x14ac:dyDescent="0.25">
      <c r="A5" s="37" t="s">
        <v>290</v>
      </c>
      <c r="B5" s="35"/>
      <c r="C5" s="35"/>
      <c r="D5" s="35"/>
      <c r="E5" s="35"/>
      <c r="F5" s="35"/>
      <c r="G5" s="35"/>
      <c r="H5" s="32"/>
      <c r="I5" s="34"/>
    </row>
    <row r="6" spans="1:24" x14ac:dyDescent="0.25">
      <c r="A6" s="33"/>
      <c r="B6" s="32"/>
      <c r="C6" s="32"/>
      <c r="D6" s="32"/>
      <c r="E6" s="32"/>
      <c r="F6" s="32"/>
      <c r="G6" s="32"/>
      <c r="H6" s="32"/>
      <c r="I6" s="34"/>
    </row>
    <row r="7" spans="1:24" x14ac:dyDescent="0.25">
      <c r="A7" s="33" t="s">
        <v>305</v>
      </c>
      <c r="B7" s="32"/>
      <c r="C7" s="32"/>
      <c r="D7" s="32"/>
      <c r="E7" s="32"/>
      <c r="F7" s="32"/>
      <c r="G7" s="32"/>
      <c r="H7" s="32"/>
      <c r="I7" s="34"/>
    </row>
    <row r="8" spans="1:24" x14ac:dyDescent="0.25">
      <c r="A8" s="33"/>
      <c r="B8" s="32"/>
      <c r="C8" s="32"/>
      <c r="D8" s="32"/>
      <c r="E8" s="32"/>
      <c r="F8" s="32"/>
      <c r="G8" s="32"/>
      <c r="H8" s="32"/>
      <c r="I8" s="34"/>
    </row>
    <row r="9" spans="1:24" ht="31.5" customHeight="1" x14ac:dyDescent="0.25">
      <c r="A9" s="157" t="s">
        <v>360</v>
      </c>
      <c r="B9" s="158"/>
      <c r="C9" s="158"/>
      <c r="D9" s="158"/>
      <c r="E9" s="158"/>
      <c r="F9" s="158"/>
      <c r="G9" s="158"/>
      <c r="H9" s="158"/>
      <c r="I9" s="159"/>
    </row>
    <row r="10" spans="1:24" x14ac:dyDescent="0.25">
      <c r="A10" s="35"/>
      <c r="B10" s="35"/>
      <c r="C10" s="35"/>
      <c r="D10" s="35"/>
      <c r="E10" s="35"/>
      <c r="F10" s="35"/>
      <c r="G10" s="35"/>
      <c r="H10" s="32"/>
      <c r="I10" s="32"/>
    </row>
    <row r="11" spans="1:24" x14ac:dyDescent="0.25">
      <c r="A11" s="35"/>
      <c r="B11" s="35"/>
      <c r="C11" s="35"/>
      <c r="D11" s="35"/>
      <c r="E11" s="35"/>
      <c r="F11" s="35"/>
      <c r="G11" s="35"/>
      <c r="H11" s="32"/>
      <c r="I11" s="32"/>
    </row>
    <row r="12" spans="1:24" x14ac:dyDescent="0.25">
      <c r="A12" s="35"/>
      <c r="B12" s="35"/>
      <c r="C12" s="35"/>
      <c r="D12" s="35"/>
      <c r="E12" s="35"/>
      <c r="F12" s="35"/>
      <c r="G12" s="35"/>
      <c r="H12" s="32"/>
      <c r="I12" s="32"/>
    </row>
    <row r="13" spans="1:24" x14ac:dyDescent="0.25">
      <c r="A13" s="35"/>
      <c r="B13" s="35"/>
      <c r="C13" s="35"/>
      <c r="D13" s="35"/>
      <c r="E13" s="35"/>
      <c r="F13" s="35"/>
      <c r="G13" s="35"/>
      <c r="H13" s="32"/>
      <c r="I13" s="32"/>
    </row>
    <row r="14" spans="1:24" x14ac:dyDescent="0.25">
      <c r="A14" s="35"/>
      <c r="B14" s="35"/>
      <c r="C14" s="35"/>
      <c r="D14" s="35"/>
      <c r="E14" s="35"/>
      <c r="F14" s="35"/>
      <c r="G14" s="35"/>
      <c r="H14" s="32"/>
      <c r="I14" s="32"/>
    </row>
    <row r="15" spans="1:24" x14ac:dyDescent="0.25">
      <c r="A15" s="32"/>
      <c r="B15" s="32"/>
      <c r="C15" s="32"/>
      <c r="D15" s="32"/>
      <c r="E15" s="32"/>
      <c r="F15" s="32"/>
      <c r="G15" s="32"/>
      <c r="H15" s="32"/>
      <c r="I15" s="32"/>
    </row>
  </sheetData>
  <mergeCells count="2">
    <mergeCell ref="A4:I4"/>
    <mergeCell ref="A9:I9"/>
  </mergeCells>
  <hyperlinks>
    <hyperlink ref="A5" r:id="rId1" xr:uid="{0836C1F7-3030-40D2-856A-947D836B8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28DC-AF8D-41C6-9CDF-9E427CAF34EA}">
  <dimension ref="A1:H243"/>
  <sheetViews>
    <sheetView zoomScaleNormal="100" workbookViewId="0">
      <selection activeCell="A238" sqref="A238"/>
    </sheetView>
  </sheetViews>
  <sheetFormatPr defaultColWidth="9.140625" defaultRowHeight="15" outlineLevelRow="3" x14ac:dyDescent="0.2"/>
  <cols>
    <col min="1" max="1" width="63.140625" style="46" customWidth="1"/>
    <col min="2" max="2" width="50.42578125" style="122" bestFit="1" customWidth="1"/>
    <col min="3" max="3" width="16.85546875" style="12" bestFit="1" customWidth="1"/>
    <col min="4" max="4" width="13.85546875" style="12" bestFit="1" customWidth="1"/>
    <col min="5" max="16384" width="9.140625" style="12"/>
  </cols>
  <sheetData>
    <row r="1" spans="1:3" ht="21" customHeight="1" x14ac:dyDescent="0.2">
      <c r="A1" s="160" t="s">
        <v>158</v>
      </c>
      <c r="B1" s="161"/>
      <c r="C1" s="161"/>
    </row>
    <row r="2" spans="1:3" ht="21" customHeight="1" x14ac:dyDescent="0.2">
      <c r="A2" s="162"/>
      <c r="B2" s="163"/>
      <c r="C2" s="163"/>
    </row>
    <row r="3" spans="1:3" hidden="1" outlineLevel="1" x14ac:dyDescent="0.2">
      <c r="A3" s="15"/>
      <c r="B3" s="121"/>
    </row>
    <row r="4" spans="1:3" hidden="1" outlineLevel="2" x14ac:dyDescent="0.2">
      <c r="A4" s="15"/>
      <c r="B4" s="121"/>
    </row>
    <row r="5" spans="1:3" hidden="1" outlineLevel="3" x14ac:dyDescent="0.2">
      <c r="A5" s="16" t="s">
        <v>1</v>
      </c>
      <c r="B5" s="122">
        <v>19140645</v>
      </c>
      <c r="C5" s="11"/>
    </row>
    <row r="6" spans="1:3" hidden="1" outlineLevel="3" x14ac:dyDescent="0.2">
      <c r="A6" s="16" t="s">
        <v>2</v>
      </c>
      <c r="B6" s="122">
        <v>175000</v>
      </c>
    </row>
    <row r="7" spans="1:3" hidden="1" outlineLevel="3" x14ac:dyDescent="0.2">
      <c r="A7" s="16" t="s">
        <v>3</v>
      </c>
      <c r="B7" s="122">
        <v>100000</v>
      </c>
    </row>
    <row r="8" spans="1:3" hidden="1" outlineLevel="2" collapsed="1" x14ac:dyDescent="0.2">
      <c r="A8" s="17" t="s">
        <v>0</v>
      </c>
      <c r="B8" s="122">
        <f>SUM(B5:B7)</f>
        <v>19415645</v>
      </c>
    </row>
    <row r="9" spans="1:3" hidden="1" outlineLevel="3" x14ac:dyDescent="0.2">
      <c r="A9" s="52"/>
    </row>
    <row r="10" spans="1:3" hidden="1" outlineLevel="3" x14ac:dyDescent="0.2">
      <c r="A10" s="18" t="s">
        <v>5</v>
      </c>
      <c r="B10" s="122">
        <v>21819921</v>
      </c>
    </row>
    <row r="11" spans="1:3" hidden="1" outlineLevel="2" collapsed="1" x14ac:dyDescent="0.2">
      <c r="A11" s="17" t="s">
        <v>4</v>
      </c>
      <c r="B11" s="122">
        <f>B10</f>
        <v>21819921</v>
      </c>
    </row>
    <row r="12" spans="1:3" hidden="1" outlineLevel="3" x14ac:dyDescent="0.2">
      <c r="A12" s="19"/>
    </row>
    <row r="13" spans="1:3" hidden="1" outlineLevel="3" x14ac:dyDescent="0.2">
      <c r="A13" s="17" t="s">
        <v>6</v>
      </c>
      <c r="B13" s="122">
        <v>580960</v>
      </c>
    </row>
    <row r="14" spans="1:3" hidden="1" outlineLevel="2" collapsed="1" x14ac:dyDescent="0.2">
      <c r="A14" s="17" t="s">
        <v>6</v>
      </c>
      <c r="B14" s="122">
        <f>B13</f>
        <v>580960</v>
      </c>
    </row>
    <row r="15" spans="1:3" hidden="1" outlineLevel="3" x14ac:dyDescent="0.2">
      <c r="A15" s="20"/>
    </row>
    <row r="16" spans="1:3" hidden="1" outlineLevel="3" x14ac:dyDescent="0.2">
      <c r="A16" s="17" t="s">
        <v>8</v>
      </c>
      <c r="B16" s="122">
        <v>192948</v>
      </c>
    </row>
    <row r="17" spans="1:3" hidden="1" outlineLevel="3" x14ac:dyDescent="0.2">
      <c r="A17" s="17" t="s">
        <v>9</v>
      </c>
      <c r="B17" s="122">
        <v>500000</v>
      </c>
    </row>
    <row r="18" spans="1:3" hidden="1" outlineLevel="3" x14ac:dyDescent="0.2">
      <c r="A18" s="17" t="s">
        <v>10</v>
      </c>
      <c r="B18" s="122">
        <v>354000</v>
      </c>
    </row>
    <row r="19" spans="1:3" hidden="1" outlineLevel="3" x14ac:dyDescent="0.2">
      <c r="A19" s="17" t="s">
        <v>11</v>
      </c>
      <c r="B19" s="122">
        <v>450000</v>
      </c>
    </row>
    <row r="20" spans="1:3" hidden="1" outlineLevel="3" x14ac:dyDescent="0.2">
      <c r="A20" s="17" t="s">
        <v>12</v>
      </c>
      <c r="B20" s="122">
        <v>7698000</v>
      </c>
    </row>
    <row r="21" spans="1:3" hidden="1" outlineLevel="2" collapsed="1" x14ac:dyDescent="0.2">
      <c r="A21" s="17" t="s">
        <v>7</v>
      </c>
      <c r="B21" s="122">
        <f>SUM(B16:B20)</f>
        <v>9194948</v>
      </c>
    </row>
    <row r="22" spans="1:3" hidden="1" outlineLevel="2" x14ac:dyDescent="0.2">
      <c r="A22" s="16"/>
    </row>
    <row r="23" spans="1:3" ht="15.75" hidden="1" outlineLevel="1" collapsed="1" x14ac:dyDescent="0.25">
      <c r="A23" s="60" t="s">
        <v>72</v>
      </c>
      <c r="B23" s="109">
        <f>SUM(B21,B14,B11,B8)</f>
        <v>51011474</v>
      </c>
    </row>
    <row r="24" spans="1:3" hidden="1" outlineLevel="2" x14ac:dyDescent="0.2">
      <c r="A24" s="61"/>
      <c r="B24" s="123"/>
      <c r="C24" s="11"/>
    </row>
    <row r="25" spans="1:3" hidden="1" outlineLevel="2" x14ac:dyDescent="0.2">
      <c r="A25" s="62" t="s">
        <v>13</v>
      </c>
      <c r="B25" s="123">
        <v>500</v>
      </c>
      <c r="C25" s="11"/>
    </row>
    <row r="26" spans="1:3" hidden="1" outlineLevel="2" x14ac:dyDescent="0.2">
      <c r="A26" s="62" t="s">
        <v>14</v>
      </c>
      <c r="B26" s="123">
        <v>150000</v>
      </c>
    </row>
    <row r="27" spans="1:3" hidden="1" outlineLevel="2" x14ac:dyDescent="0.2">
      <c r="A27" s="62" t="s">
        <v>15</v>
      </c>
      <c r="B27" s="123">
        <v>1200</v>
      </c>
    </row>
    <row r="28" spans="1:3" hidden="1" outlineLevel="2" x14ac:dyDescent="0.2">
      <c r="A28" s="62" t="s">
        <v>16</v>
      </c>
      <c r="B28" s="123">
        <v>48490</v>
      </c>
    </row>
    <row r="29" spans="1:3" hidden="1" outlineLevel="2" x14ac:dyDescent="0.2">
      <c r="A29" s="62" t="s">
        <v>17</v>
      </c>
      <c r="B29" s="123">
        <v>950</v>
      </c>
    </row>
    <row r="30" spans="1:3" hidden="1" outlineLevel="2" x14ac:dyDescent="0.2">
      <c r="A30" s="62" t="s">
        <v>18</v>
      </c>
      <c r="B30" s="123">
        <v>268850</v>
      </c>
    </row>
    <row r="31" spans="1:3" hidden="1" outlineLevel="2" x14ac:dyDescent="0.2">
      <c r="A31" s="62" t="s">
        <v>19</v>
      </c>
      <c r="B31" s="123">
        <v>2500</v>
      </c>
    </row>
    <row r="32" spans="1:3" hidden="1" outlineLevel="2" x14ac:dyDescent="0.2">
      <c r="A32" s="62" t="s">
        <v>20</v>
      </c>
      <c r="B32" s="123">
        <v>60000</v>
      </c>
    </row>
    <row r="33" spans="1:2" hidden="1" outlineLevel="2" x14ac:dyDescent="0.2">
      <c r="A33" s="62" t="s">
        <v>21</v>
      </c>
      <c r="B33" s="123">
        <v>38500</v>
      </c>
    </row>
    <row r="34" spans="1:2" hidden="1" outlineLevel="2" x14ac:dyDescent="0.2">
      <c r="A34" s="62" t="s">
        <v>22</v>
      </c>
      <c r="B34" s="123">
        <v>400000</v>
      </c>
    </row>
    <row r="35" spans="1:2" hidden="1" outlineLevel="2" x14ac:dyDescent="0.2">
      <c r="A35" s="62" t="s">
        <v>23</v>
      </c>
      <c r="B35" s="123">
        <v>10000</v>
      </c>
    </row>
    <row r="36" spans="1:2" hidden="1" outlineLevel="2" x14ac:dyDescent="0.2">
      <c r="A36" s="62" t="s">
        <v>24</v>
      </c>
      <c r="B36" s="123">
        <v>80000</v>
      </c>
    </row>
    <row r="37" spans="1:2" hidden="1" outlineLevel="2" x14ac:dyDescent="0.2">
      <c r="A37" s="62" t="s">
        <v>25</v>
      </c>
      <c r="B37" s="123">
        <v>0</v>
      </c>
    </row>
    <row r="38" spans="1:2" hidden="1" outlineLevel="2" x14ac:dyDescent="0.2">
      <c r="A38" s="62" t="s">
        <v>26</v>
      </c>
      <c r="B38" s="123">
        <v>0</v>
      </c>
    </row>
    <row r="39" spans="1:2" hidden="1" outlineLevel="2" x14ac:dyDescent="0.2">
      <c r="A39" s="62" t="s">
        <v>27</v>
      </c>
      <c r="B39" s="123">
        <v>0</v>
      </c>
    </row>
    <row r="40" spans="1:2" hidden="1" outlineLevel="2" x14ac:dyDescent="0.2">
      <c r="A40" s="62" t="s">
        <v>28</v>
      </c>
      <c r="B40" s="123">
        <v>55000</v>
      </c>
    </row>
    <row r="41" spans="1:2" hidden="1" outlineLevel="2" x14ac:dyDescent="0.2">
      <c r="A41" s="62" t="s">
        <v>29</v>
      </c>
      <c r="B41" s="123">
        <v>0</v>
      </c>
    </row>
    <row r="42" spans="1:2" hidden="1" outlineLevel="2" x14ac:dyDescent="0.2">
      <c r="A42" s="62" t="s">
        <v>30</v>
      </c>
      <c r="B42" s="123">
        <v>170000</v>
      </c>
    </row>
    <row r="43" spans="1:2" hidden="1" outlineLevel="2" x14ac:dyDescent="0.2">
      <c r="A43" s="62" t="s">
        <v>31</v>
      </c>
      <c r="B43" s="123">
        <v>2700000</v>
      </c>
    </row>
    <row r="44" spans="1:2" hidden="1" outlineLevel="2" x14ac:dyDescent="0.2">
      <c r="A44" s="62"/>
      <c r="B44" s="123"/>
    </row>
    <row r="45" spans="1:2" ht="15.75" hidden="1" outlineLevel="1" collapsed="1" x14ac:dyDescent="0.25">
      <c r="A45" s="60" t="s">
        <v>71</v>
      </c>
      <c r="B45" s="109">
        <f>SUM(B25:B43)</f>
        <v>3985990</v>
      </c>
    </row>
    <row r="46" spans="1:2" hidden="1" outlineLevel="2" x14ac:dyDescent="0.2">
      <c r="A46" s="61"/>
      <c r="B46" s="124"/>
    </row>
    <row r="47" spans="1:2" hidden="1" outlineLevel="2" x14ac:dyDescent="0.2">
      <c r="A47" s="63" t="s">
        <v>32</v>
      </c>
      <c r="B47" s="123">
        <v>50000</v>
      </c>
    </row>
    <row r="48" spans="1:2" ht="15.75" hidden="1" outlineLevel="1" collapsed="1" x14ac:dyDescent="0.25">
      <c r="A48" s="64" t="s">
        <v>74</v>
      </c>
      <c r="B48" s="109">
        <v>50000</v>
      </c>
    </row>
    <row r="49" spans="1:3" hidden="1" outlineLevel="2" x14ac:dyDescent="0.2">
      <c r="A49" s="65"/>
      <c r="B49" s="124"/>
      <c r="C49" s="11"/>
    </row>
    <row r="50" spans="1:3" hidden="1" outlineLevel="2" x14ac:dyDescent="0.2">
      <c r="A50" s="63" t="s">
        <v>36</v>
      </c>
      <c r="B50" s="123">
        <v>10000</v>
      </c>
    </row>
    <row r="51" spans="1:3" hidden="1" outlineLevel="2" x14ac:dyDescent="0.2">
      <c r="A51" s="63" t="s">
        <v>37</v>
      </c>
      <c r="B51" s="123">
        <v>2720000</v>
      </c>
    </row>
    <row r="52" spans="1:3" hidden="1" outlineLevel="2" x14ac:dyDescent="0.2">
      <c r="A52" s="63" t="s">
        <v>38</v>
      </c>
      <c r="B52" s="123">
        <v>1298100</v>
      </c>
    </row>
    <row r="53" spans="1:3" hidden="1" outlineLevel="2" x14ac:dyDescent="0.2">
      <c r="A53" s="63" t="s">
        <v>39</v>
      </c>
      <c r="B53" s="123">
        <v>35000</v>
      </c>
    </row>
    <row r="54" spans="1:3" hidden="1" outlineLevel="2" x14ac:dyDescent="0.2">
      <c r="A54" s="63"/>
      <c r="B54" s="123">
        <v>0</v>
      </c>
    </row>
    <row r="55" spans="1:3" hidden="1" outlineLevel="2" x14ac:dyDescent="0.2">
      <c r="A55" s="63" t="s">
        <v>40</v>
      </c>
      <c r="B55" s="123">
        <v>85000</v>
      </c>
    </row>
    <row r="56" spans="1:3" ht="15.75" hidden="1" outlineLevel="1" collapsed="1" x14ac:dyDescent="0.25">
      <c r="A56" s="66" t="s">
        <v>35</v>
      </c>
      <c r="B56" s="109">
        <f>SUM(B50:B55)</f>
        <v>4148100</v>
      </c>
      <c r="C56" s="11"/>
    </row>
    <row r="57" spans="1:3" hidden="1" outlineLevel="2" x14ac:dyDescent="0.2">
      <c r="A57" s="65"/>
      <c r="B57" s="124"/>
      <c r="C57" s="11"/>
    </row>
    <row r="58" spans="1:3" hidden="1" outlineLevel="2" x14ac:dyDescent="0.2">
      <c r="A58" s="63" t="s">
        <v>43</v>
      </c>
      <c r="B58" s="123">
        <v>11000</v>
      </c>
    </row>
    <row r="59" spans="1:3" hidden="1" outlineLevel="2" x14ac:dyDescent="0.2">
      <c r="A59" s="63" t="s">
        <v>44</v>
      </c>
      <c r="B59" s="123">
        <v>783000</v>
      </c>
    </row>
    <row r="60" spans="1:3" hidden="1" outlineLevel="2" x14ac:dyDescent="0.2">
      <c r="A60" s="63" t="s">
        <v>45</v>
      </c>
      <c r="B60" s="123">
        <v>50400</v>
      </c>
    </row>
    <row r="61" spans="1:3" hidden="1" outlineLevel="2" x14ac:dyDescent="0.2">
      <c r="A61" s="63" t="s">
        <v>46</v>
      </c>
      <c r="B61" s="123">
        <v>695000</v>
      </c>
    </row>
    <row r="62" spans="1:3" hidden="1" outlineLevel="2" x14ac:dyDescent="0.2">
      <c r="A62" s="63" t="s">
        <v>47</v>
      </c>
      <c r="B62" s="123">
        <v>80000</v>
      </c>
    </row>
    <row r="63" spans="1:3" hidden="1" outlineLevel="2" x14ac:dyDescent="0.2">
      <c r="A63" s="63" t="s">
        <v>48</v>
      </c>
      <c r="B63" s="123">
        <v>53000</v>
      </c>
    </row>
    <row r="64" spans="1:3" hidden="1" outlineLevel="2" x14ac:dyDescent="0.2">
      <c r="A64" s="63"/>
      <c r="B64" s="123"/>
    </row>
    <row r="65" spans="1:2" ht="15.75" hidden="1" outlineLevel="1" collapsed="1" x14ac:dyDescent="0.25">
      <c r="A65" s="66" t="s">
        <v>42</v>
      </c>
      <c r="B65" s="109">
        <f>SUM(B58:B63)</f>
        <v>1672400</v>
      </c>
    </row>
    <row r="66" spans="1:2" ht="15.75" hidden="1" outlineLevel="1" x14ac:dyDescent="0.25">
      <c r="A66" s="67" t="s">
        <v>73</v>
      </c>
      <c r="B66" s="109">
        <v>200000</v>
      </c>
    </row>
    <row r="67" spans="1:2" hidden="1" outlineLevel="2" x14ac:dyDescent="0.2">
      <c r="A67" s="65"/>
      <c r="B67" s="125"/>
    </row>
    <row r="68" spans="1:2" hidden="1" outlineLevel="2" x14ac:dyDescent="0.2">
      <c r="A68" s="63" t="s">
        <v>50</v>
      </c>
      <c r="B68" s="123">
        <v>661020</v>
      </c>
    </row>
    <row r="69" spans="1:2" hidden="1" outlineLevel="2" x14ac:dyDescent="0.2">
      <c r="A69" s="63" t="s">
        <v>51</v>
      </c>
      <c r="B69" s="123">
        <v>95000</v>
      </c>
    </row>
    <row r="70" spans="1:2" hidden="1" outlineLevel="2" x14ac:dyDescent="0.2">
      <c r="A70" s="63" t="s">
        <v>52</v>
      </c>
      <c r="B70" s="123">
        <v>350000</v>
      </c>
    </row>
    <row r="71" spans="1:2" hidden="1" outlineLevel="2" x14ac:dyDescent="0.2">
      <c r="A71" s="63" t="s">
        <v>53</v>
      </c>
      <c r="B71" s="123">
        <v>50000</v>
      </c>
    </row>
    <row r="72" spans="1:2" hidden="1" outlineLevel="2" x14ac:dyDescent="0.2">
      <c r="A72" s="63" t="s">
        <v>54</v>
      </c>
      <c r="B72" s="123">
        <v>38000</v>
      </c>
    </row>
    <row r="73" spans="1:2" hidden="1" outlineLevel="2" x14ac:dyDescent="0.2">
      <c r="A73" s="63" t="s">
        <v>55</v>
      </c>
      <c r="B73" s="123">
        <v>275000</v>
      </c>
    </row>
    <row r="74" spans="1:2" hidden="1" outlineLevel="2" x14ac:dyDescent="0.2">
      <c r="A74" s="63" t="s">
        <v>56</v>
      </c>
      <c r="B74" s="123">
        <v>50000</v>
      </c>
    </row>
    <row r="75" spans="1:2" hidden="1" outlineLevel="2" x14ac:dyDescent="0.2">
      <c r="A75" s="63" t="s">
        <v>57</v>
      </c>
      <c r="B75" s="123">
        <v>1539059</v>
      </c>
    </row>
    <row r="76" spans="1:2" hidden="1" outlineLevel="2" x14ac:dyDescent="0.2">
      <c r="A76" s="63" t="s">
        <v>58</v>
      </c>
      <c r="B76" s="123">
        <v>18497</v>
      </c>
    </row>
    <row r="77" spans="1:2" hidden="1" outlineLevel="2" x14ac:dyDescent="0.2">
      <c r="A77" s="63" t="s">
        <v>59</v>
      </c>
      <c r="B77" s="123">
        <v>187840</v>
      </c>
    </row>
    <row r="78" spans="1:2" hidden="1" outlineLevel="2" x14ac:dyDescent="0.2">
      <c r="A78" s="63" t="s">
        <v>60</v>
      </c>
      <c r="B78" s="123">
        <v>288560</v>
      </c>
    </row>
    <row r="79" spans="1:2" hidden="1" outlineLevel="2" x14ac:dyDescent="0.2">
      <c r="A79" s="63" t="s">
        <v>61</v>
      </c>
      <c r="B79" s="123">
        <v>11700</v>
      </c>
    </row>
    <row r="80" spans="1:2" hidden="1" outlineLevel="2" x14ac:dyDescent="0.2">
      <c r="A80" s="63" t="s">
        <v>62</v>
      </c>
      <c r="B80" s="123">
        <v>11700</v>
      </c>
    </row>
    <row r="81" spans="1:6" hidden="1" outlineLevel="2" x14ac:dyDescent="0.2">
      <c r="A81" s="63" t="s">
        <v>63</v>
      </c>
      <c r="B81" s="123">
        <v>25000</v>
      </c>
    </row>
    <row r="82" spans="1:6" ht="15.75" hidden="1" outlineLevel="1" collapsed="1" x14ac:dyDescent="0.25">
      <c r="A82" s="66" t="s">
        <v>49</v>
      </c>
      <c r="B82" s="109">
        <f>SUM(B68:B81)</f>
        <v>3601376</v>
      </c>
    </row>
    <row r="83" spans="1:6" hidden="1" outlineLevel="2" x14ac:dyDescent="0.2">
      <c r="A83" s="61"/>
      <c r="B83" s="123"/>
    </row>
    <row r="84" spans="1:6" hidden="1" outlineLevel="2" x14ac:dyDescent="0.2">
      <c r="A84" s="68" t="s">
        <v>65</v>
      </c>
      <c r="B84" s="123">
        <v>577247</v>
      </c>
      <c r="C84" s="11"/>
    </row>
    <row r="85" spans="1:6" hidden="1" outlineLevel="2" x14ac:dyDescent="0.2">
      <c r="A85" s="68" t="s">
        <v>66</v>
      </c>
      <c r="B85" s="123">
        <v>1615320</v>
      </c>
    </row>
    <row r="86" spans="1:6" hidden="1" outlineLevel="2" x14ac:dyDescent="0.2">
      <c r="A86" s="63" t="s">
        <v>67</v>
      </c>
      <c r="B86" s="123">
        <v>36002</v>
      </c>
    </row>
    <row r="87" spans="1:6" hidden="1" outlineLevel="2" x14ac:dyDescent="0.2">
      <c r="A87" s="63" t="s">
        <v>68</v>
      </c>
      <c r="B87" s="123">
        <v>5000</v>
      </c>
    </row>
    <row r="88" spans="1:6" hidden="1" outlineLevel="2" x14ac:dyDescent="0.2">
      <c r="A88" s="63" t="s">
        <v>33</v>
      </c>
      <c r="B88" s="123">
        <v>50000</v>
      </c>
    </row>
    <row r="89" spans="1:6" hidden="1" outlineLevel="2" x14ac:dyDescent="0.2">
      <c r="A89" s="63" t="s">
        <v>69</v>
      </c>
      <c r="B89" s="123">
        <v>323942</v>
      </c>
    </row>
    <row r="90" spans="1:6" hidden="1" outlineLevel="2" x14ac:dyDescent="0.2">
      <c r="A90" s="63" t="s">
        <v>70</v>
      </c>
      <c r="B90" s="123">
        <v>15000</v>
      </c>
    </row>
    <row r="91" spans="1:6" ht="15.75" hidden="1" outlineLevel="1" collapsed="1" x14ac:dyDescent="0.25">
      <c r="A91" s="66" t="s">
        <v>64</v>
      </c>
      <c r="B91" s="109">
        <f>SUM(B84:B90)</f>
        <v>2622511</v>
      </c>
    </row>
    <row r="92" spans="1:6" ht="15.75" hidden="1" outlineLevel="1" x14ac:dyDescent="0.25">
      <c r="A92" s="66" t="s">
        <v>75</v>
      </c>
      <c r="B92" s="109">
        <v>866511</v>
      </c>
      <c r="C92" s="11"/>
    </row>
    <row r="93" spans="1:6" hidden="1" outlineLevel="1" x14ac:dyDescent="0.2">
      <c r="B93" s="121"/>
      <c r="C93" s="11"/>
    </row>
    <row r="94" spans="1:6" ht="15.75" collapsed="1" x14ac:dyDescent="0.25">
      <c r="A94" s="92" t="s">
        <v>76</v>
      </c>
      <c r="B94" s="111">
        <f>SUM(B92,B91,B82,B66,B65,B56,B48,B45,B23)</f>
        <v>68158362</v>
      </c>
    </row>
    <row r="95" spans="1:6" hidden="1" outlineLevel="1" x14ac:dyDescent="0.2">
      <c r="A95" s="53"/>
      <c r="C95" s="3"/>
      <c r="D95" s="3"/>
      <c r="E95" s="3"/>
    </row>
    <row r="96" spans="1:6" hidden="1" outlineLevel="1" x14ac:dyDescent="0.2">
      <c r="C96" s="4"/>
      <c r="D96" s="3"/>
      <c r="E96" s="3"/>
      <c r="F96" s="3"/>
    </row>
    <row r="97" spans="1:6" hidden="1" outlineLevel="2" x14ac:dyDescent="0.2">
      <c r="A97" s="70" t="s">
        <v>281</v>
      </c>
      <c r="B97" s="126">
        <v>50000</v>
      </c>
      <c r="C97" s="4"/>
      <c r="D97" s="3"/>
      <c r="E97" s="3"/>
      <c r="F97" s="3"/>
    </row>
    <row r="98" spans="1:6" hidden="1" outlineLevel="2" x14ac:dyDescent="0.2">
      <c r="A98" s="70" t="s">
        <v>91</v>
      </c>
      <c r="B98" s="126">
        <v>25000</v>
      </c>
      <c r="C98" s="4"/>
      <c r="D98" s="3"/>
      <c r="E98" s="3"/>
      <c r="F98" s="3"/>
    </row>
    <row r="99" spans="1:6" hidden="1" outlineLevel="2" x14ac:dyDescent="0.2">
      <c r="A99" s="70" t="s">
        <v>92</v>
      </c>
      <c r="B99" s="127">
        <v>665000</v>
      </c>
      <c r="C99" s="4"/>
      <c r="D99" s="3"/>
      <c r="E99" s="3"/>
      <c r="F99" s="3"/>
    </row>
    <row r="100" spans="1:6" hidden="1" outlineLevel="2" x14ac:dyDescent="0.2">
      <c r="A100" s="70" t="s">
        <v>304</v>
      </c>
      <c r="B100" s="128">
        <v>99910</v>
      </c>
      <c r="C100" s="4"/>
      <c r="D100" s="3"/>
      <c r="E100" s="3"/>
      <c r="F100" s="3"/>
    </row>
    <row r="101" spans="1:6" hidden="1" outlineLevel="2" x14ac:dyDescent="0.2">
      <c r="A101" s="70" t="s">
        <v>93</v>
      </c>
      <c r="B101" s="127">
        <v>2000000</v>
      </c>
      <c r="C101" s="4"/>
      <c r="D101" s="3"/>
      <c r="E101" s="3"/>
      <c r="F101" s="3"/>
    </row>
    <row r="102" spans="1:6" hidden="1" outlineLevel="1" collapsed="1" x14ac:dyDescent="0.2">
      <c r="A102" s="12"/>
      <c r="B102" s="120"/>
      <c r="C102" s="2"/>
      <c r="D102" s="3"/>
      <c r="E102" s="3"/>
      <c r="F102" s="3"/>
    </row>
    <row r="103" spans="1:6" hidden="1" outlineLevel="1" x14ac:dyDescent="0.2">
      <c r="A103" s="53"/>
      <c r="C103" s="3"/>
      <c r="D103" s="3"/>
      <c r="E103" s="3"/>
    </row>
    <row r="104" spans="1:6" hidden="1" outlineLevel="1" x14ac:dyDescent="0.2">
      <c r="A104" s="53"/>
      <c r="C104" s="3"/>
      <c r="D104" s="3"/>
      <c r="E104" s="3"/>
    </row>
    <row r="105" spans="1:6" ht="15.75" collapsed="1" x14ac:dyDescent="0.25">
      <c r="A105" s="69" t="s">
        <v>279</v>
      </c>
      <c r="B105" s="129">
        <f>SUM(B97,B98,B99,B101,B100)</f>
        <v>2839910</v>
      </c>
      <c r="C105" s="3"/>
      <c r="D105" s="3"/>
      <c r="E105" s="3"/>
    </row>
    <row r="106" spans="1:6" hidden="1" outlineLevel="1" x14ac:dyDescent="0.2">
      <c r="A106" s="22"/>
      <c r="B106" s="130"/>
      <c r="C106" s="4"/>
      <c r="D106" s="3"/>
      <c r="E106" s="3"/>
      <c r="F106" s="3"/>
    </row>
    <row r="107" spans="1:6" hidden="1" outlineLevel="2" x14ac:dyDescent="0.2">
      <c r="A107" s="72" t="s">
        <v>33</v>
      </c>
      <c r="B107" s="131">
        <v>50000</v>
      </c>
      <c r="C107" s="2"/>
      <c r="D107" s="3"/>
      <c r="E107" s="3"/>
      <c r="F107" s="3"/>
    </row>
    <row r="108" spans="1:6" hidden="1" outlineLevel="2" x14ac:dyDescent="0.2">
      <c r="A108" s="72" t="s">
        <v>70</v>
      </c>
      <c r="B108" s="131">
        <v>68200</v>
      </c>
      <c r="C108" s="3"/>
      <c r="D108" s="3"/>
      <c r="E108" s="3"/>
    </row>
    <row r="109" spans="1:6" ht="15.75" hidden="1" outlineLevel="1" collapsed="1" x14ac:dyDescent="0.25">
      <c r="A109" s="71" t="s">
        <v>33</v>
      </c>
      <c r="B109" s="132">
        <f>SUM(B107:B108)</f>
        <v>118200</v>
      </c>
      <c r="C109" s="4"/>
      <c r="D109" s="3"/>
      <c r="E109" s="3"/>
      <c r="F109" s="3"/>
    </row>
    <row r="110" spans="1:6" hidden="1" outlineLevel="2" x14ac:dyDescent="0.2">
      <c r="A110" s="73"/>
      <c r="B110" s="133"/>
      <c r="C110" s="3"/>
      <c r="D110" s="3"/>
      <c r="E110" s="3"/>
    </row>
    <row r="111" spans="1:6" hidden="1" outlineLevel="2" x14ac:dyDescent="0.2">
      <c r="A111" s="72" t="s">
        <v>94</v>
      </c>
      <c r="B111" s="134">
        <v>7987763</v>
      </c>
      <c r="C111" s="3"/>
      <c r="D111" s="3"/>
      <c r="E111" s="3"/>
    </row>
    <row r="112" spans="1:6" hidden="1" outlineLevel="2" x14ac:dyDescent="0.2">
      <c r="A112" s="72" t="s">
        <v>95</v>
      </c>
      <c r="B112" s="134">
        <v>1322291</v>
      </c>
      <c r="C112" s="3"/>
      <c r="D112" s="3"/>
      <c r="E112" s="3"/>
    </row>
    <row r="113" spans="1:6" hidden="1" outlineLevel="2" x14ac:dyDescent="0.2">
      <c r="A113" s="72" t="s">
        <v>96</v>
      </c>
      <c r="B113" s="134">
        <v>35000</v>
      </c>
      <c r="C113" s="3"/>
      <c r="D113" s="3"/>
      <c r="E113" s="3"/>
    </row>
    <row r="114" spans="1:6" hidden="1" outlineLevel="2" x14ac:dyDescent="0.2">
      <c r="A114" s="72" t="s">
        <v>97</v>
      </c>
      <c r="B114" s="134">
        <v>95000</v>
      </c>
      <c r="C114" s="3"/>
      <c r="D114" s="3"/>
      <c r="E114" s="3"/>
    </row>
    <row r="115" spans="1:6" ht="15.75" hidden="1" outlineLevel="2" x14ac:dyDescent="0.25">
      <c r="A115" s="72" t="s">
        <v>98</v>
      </c>
      <c r="B115" s="134">
        <v>36935</v>
      </c>
      <c r="C115" s="5"/>
      <c r="D115" s="6"/>
      <c r="E115" s="6"/>
    </row>
    <row r="116" spans="1:6" ht="15.75" hidden="1" outlineLevel="1" collapsed="1" x14ac:dyDescent="0.25">
      <c r="A116" s="71" t="s">
        <v>280</v>
      </c>
      <c r="B116" s="135">
        <f>SUM(B111:B115)</f>
        <v>9476989</v>
      </c>
      <c r="C116" s="3"/>
      <c r="D116" s="3"/>
      <c r="E116" s="3"/>
    </row>
    <row r="117" spans="1:6" hidden="1" outlineLevel="1" x14ac:dyDescent="0.2">
      <c r="A117" s="22"/>
      <c r="B117" s="121"/>
      <c r="C117" s="4"/>
      <c r="D117" s="3"/>
      <c r="E117" s="3"/>
      <c r="F117" s="3"/>
    </row>
    <row r="118" spans="1:6" ht="15.75" collapsed="1" x14ac:dyDescent="0.25">
      <c r="A118" s="71" t="s">
        <v>282</v>
      </c>
      <c r="B118" s="132">
        <f>SUM(B109,B116)</f>
        <v>9595189</v>
      </c>
      <c r="C118" s="2"/>
      <c r="D118" s="3"/>
      <c r="E118" s="3"/>
      <c r="F118" s="3"/>
    </row>
    <row r="119" spans="1:6" hidden="1" outlineLevel="1" x14ac:dyDescent="0.2">
      <c r="A119" s="53"/>
      <c r="B119" s="130"/>
      <c r="C119" s="3"/>
      <c r="D119" s="3"/>
      <c r="E119" s="3"/>
    </row>
    <row r="120" spans="1:6" hidden="1" outlineLevel="2" x14ac:dyDescent="0.2">
      <c r="A120" s="74" t="s">
        <v>67</v>
      </c>
      <c r="B120" s="136">
        <v>32288</v>
      </c>
      <c r="C120" s="4"/>
      <c r="D120" s="3"/>
      <c r="E120" s="3"/>
      <c r="F120" s="3"/>
    </row>
    <row r="121" spans="1:6" ht="15.75" hidden="1" outlineLevel="1" collapsed="1" x14ac:dyDescent="0.25">
      <c r="A121" s="75" t="s">
        <v>33</v>
      </c>
      <c r="B121" s="137">
        <f>B120</f>
        <v>32288</v>
      </c>
      <c r="C121" s="2"/>
      <c r="D121" s="3"/>
      <c r="E121" s="3"/>
      <c r="F121" s="3"/>
    </row>
    <row r="122" spans="1:6" hidden="1" outlineLevel="2" x14ac:dyDescent="0.2">
      <c r="A122" s="76"/>
      <c r="B122" s="136"/>
      <c r="D122" s="3"/>
      <c r="E122" s="3"/>
      <c r="F122" s="3"/>
    </row>
    <row r="123" spans="1:6" hidden="1" outlineLevel="2" x14ac:dyDescent="0.2">
      <c r="A123" s="74" t="s">
        <v>99</v>
      </c>
      <c r="B123" s="138">
        <v>957305</v>
      </c>
      <c r="C123" s="2"/>
      <c r="D123" s="3"/>
    </row>
    <row r="124" spans="1:6" ht="15.75" hidden="1" outlineLevel="2" x14ac:dyDescent="0.25">
      <c r="A124" s="74" t="s">
        <v>100</v>
      </c>
      <c r="B124" s="138">
        <v>105000</v>
      </c>
      <c r="C124" s="2"/>
      <c r="D124" s="6"/>
      <c r="E124" s="6"/>
      <c r="F124" s="6"/>
    </row>
    <row r="125" spans="1:6" hidden="1" outlineLevel="2" x14ac:dyDescent="0.2">
      <c r="A125" s="74" t="s">
        <v>101</v>
      </c>
      <c r="B125" s="138">
        <v>302922</v>
      </c>
      <c r="C125" s="4"/>
      <c r="D125" s="3"/>
      <c r="E125" s="3"/>
      <c r="F125" s="3"/>
    </row>
    <row r="126" spans="1:6" hidden="1" outlineLevel="2" x14ac:dyDescent="0.2">
      <c r="A126" s="74" t="s">
        <v>102</v>
      </c>
      <c r="B126" s="138">
        <v>166050</v>
      </c>
      <c r="C126" s="4"/>
      <c r="D126" s="3"/>
      <c r="E126" s="3"/>
      <c r="F126" s="3"/>
    </row>
    <row r="127" spans="1:6" hidden="1" outlineLevel="2" x14ac:dyDescent="0.2">
      <c r="A127" s="74" t="s">
        <v>103</v>
      </c>
      <c r="B127" s="138">
        <v>25000</v>
      </c>
      <c r="C127" s="2"/>
      <c r="D127" s="3"/>
      <c r="E127" s="3"/>
      <c r="F127" s="3"/>
    </row>
    <row r="128" spans="1:6" ht="15.75" hidden="1" outlineLevel="1" collapsed="1" x14ac:dyDescent="0.25">
      <c r="A128" s="75" t="s">
        <v>280</v>
      </c>
      <c r="B128" s="139">
        <f>SUM(B123:B127)</f>
        <v>1556277</v>
      </c>
      <c r="C128" s="2"/>
      <c r="D128" s="3"/>
      <c r="E128" s="3"/>
      <c r="F128" s="3"/>
    </row>
    <row r="129" spans="1:7" hidden="1" outlineLevel="1" x14ac:dyDescent="0.2">
      <c r="A129" s="53"/>
      <c r="C129" s="2"/>
      <c r="D129" s="3"/>
      <c r="E129" s="3"/>
      <c r="F129" s="3"/>
    </row>
    <row r="130" spans="1:7" ht="15.75" collapsed="1" x14ac:dyDescent="0.25">
      <c r="A130" s="77" t="s">
        <v>284</v>
      </c>
      <c r="B130" s="137">
        <f>SUM(B121,B128)</f>
        <v>1588565</v>
      </c>
      <c r="C130" s="2"/>
      <c r="D130" s="3"/>
      <c r="E130" s="3"/>
      <c r="F130" s="3"/>
    </row>
    <row r="131" spans="1:7" hidden="1" outlineLevel="1" x14ac:dyDescent="0.2">
      <c r="A131" s="15"/>
      <c r="B131" s="130"/>
      <c r="C131" s="2"/>
      <c r="D131" s="3"/>
      <c r="E131" s="3"/>
    </row>
    <row r="132" spans="1:7" hidden="1" outlineLevel="2" x14ac:dyDescent="0.2">
      <c r="A132" s="78" t="s">
        <v>78</v>
      </c>
      <c r="B132" s="140">
        <v>257575</v>
      </c>
      <c r="C132" s="2"/>
      <c r="D132" s="3"/>
      <c r="E132" s="3"/>
      <c r="F132" s="1"/>
      <c r="G132" s="2"/>
    </row>
    <row r="133" spans="1:7" ht="15.75" hidden="1" outlineLevel="1" collapsed="1" x14ac:dyDescent="0.25">
      <c r="A133" s="79" t="s">
        <v>75</v>
      </c>
      <c r="B133" s="141">
        <f>B132</f>
        <v>257575</v>
      </c>
      <c r="C133" s="2"/>
      <c r="D133" s="3"/>
      <c r="E133" s="3"/>
      <c r="F133" s="3"/>
    </row>
    <row r="134" spans="1:7" hidden="1" outlineLevel="2" x14ac:dyDescent="0.2">
      <c r="A134" s="80"/>
      <c r="B134" s="140"/>
      <c r="C134" s="2"/>
      <c r="D134" s="3"/>
      <c r="E134" s="3"/>
      <c r="F134" s="3"/>
    </row>
    <row r="135" spans="1:7" ht="15.75" hidden="1" outlineLevel="2" x14ac:dyDescent="0.25">
      <c r="A135" s="81" t="s">
        <v>41</v>
      </c>
      <c r="B135" s="142">
        <v>480271</v>
      </c>
      <c r="C135" s="2"/>
      <c r="D135" s="6"/>
      <c r="E135" s="6"/>
      <c r="F135" s="6"/>
    </row>
    <row r="136" spans="1:7" ht="15.75" hidden="1" outlineLevel="1" collapsed="1" x14ac:dyDescent="0.25">
      <c r="A136" s="79" t="s">
        <v>35</v>
      </c>
      <c r="B136" s="143">
        <f>B135</f>
        <v>480271</v>
      </c>
      <c r="D136" s="3"/>
      <c r="E136" s="3"/>
      <c r="F136" s="3"/>
    </row>
    <row r="137" spans="1:7" hidden="1" outlineLevel="1" x14ac:dyDescent="0.2">
      <c r="A137" s="22"/>
      <c r="B137" s="144"/>
      <c r="D137" s="3"/>
      <c r="E137" s="3"/>
      <c r="F137" s="3"/>
    </row>
    <row r="138" spans="1:7" ht="15.75" collapsed="1" x14ac:dyDescent="0.25">
      <c r="A138" s="79" t="s">
        <v>283</v>
      </c>
      <c r="B138" s="145">
        <f>B137+B133</f>
        <v>257575</v>
      </c>
      <c r="D138" s="3"/>
      <c r="E138" s="3"/>
      <c r="F138" s="3"/>
    </row>
    <row r="139" spans="1:7" hidden="1" outlineLevel="1" x14ac:dyDescent="0.2">
      <c r="A139" s="24"/>
      <c r="B139" s="146"/>
      <c r="D139" s="3"/>
      <c r="E139" s="3"/>
      <c r="F139" s="3"/>
    </row>
    <row r="140" spans="1:7" hidden="1" outlineLevel="2" x14ac:dyDescent="0.2">
      <c r="A140" s="24" t="s">
        <v>77</v>
      </c>
      <c r="B140" s="146">
        <v>393459</v>
      </c>
      <c r="D140" s="3"/>
      <c r="E140" s="3"/>
      <c r="F140" s="3"/>
    </row>
    <row r="141" spans="1:7" ht="15.75" hidden="1" outlineLevel="1" collapsed="1" x14ac:dyDescent="0.25">
      <c r="A141" s="25" t="s">
        <v>109</v>
      </c>
      <c r="B141" s="147">
        <v>393459</v>
      </c>
      <c r="D141" s="3"/>
      <c r="E141" s="3"/>
      <c r="F141" s="3"/>
    </row>
    <row r="142" spans="1:7" ht="15.75" hidden="1" outlineLevel="2" x14ac:dyDescent="0.25">
      <c r="A142" s="25"/>
      <c r="B142" s="147"/>
      <c r="C142" s="2"/>
      <c r="D142" s="3"/>
      <c r="E142" s="3"/>
      <c r="F142" s="3"/>
    </row>
    <row r="143" spans="1:7" ht="15.75" hidden="1" outlineLevel="2" x14ac:dyDescent="0.25">
      <c r="A143" s="24" t="s">
        <v>300</v>
      </c>
      <c r="B143" s="146">
        <v>9000</v>
      </c>
      <c r="C143" s="2"/>
      <c r="D143" s="6"/>
      <c r="E143" s="6"/>
      <c r="F143" s="1"/>
    </row>
    <row r="144" spans="1:7" ht="15.75" hidden="1" outlineLevel="1" collapsed="1" x14ac:dyDescent="0.25">
      <c r="A144" s="25" t="s">
        <v>301</v>
      </c>
      <c r="B144" s="147">
        <v>9000</v>
      </c>
      <c r="C144" s="4"/>
      <c r="D144" s="3"/>
      <c r="E144" s="3"/>
      <c r="F144" s="3"/>
    </row>
    <row r="145" spans="1:8" hidden="1" outlineLevel="2" x14ac:dyDescent="0.2">
      <c r="A145" s="15"/>
      <c r="B145" s="121"/>
      <c r="C145" s="4"/>
      <c r="D145" s="3"/>
      <c r="E145" s="3"/>
      <c r="F145" s="3"/>
    </row>
    <row r="146" spans="1:8" ht="15.75" hidden="1" outlineLevel="2" x14ac:dyDescent="0.25">
      <c r="A146" s="24" t="s">
        <v>81</v>
      </c>
      <c r="B146" s="146">
        <v>624944</v>
      </c>
      <c r="C146" s="4"/>
      <c r="D146" s="6"/>
      <c r="E146" s="6"/>
      <c r="F146" s="6"/>
    </row>
    <row r="147" spans="1:8" hidden="1" outlineLevel="2" x14ac:dyDescent="0.2">
      <c r="A147" s="24" t="s">
        <v>78</v>
      </c>
      <c r="B147" s="146">
        <v>101500</v>
      </c>
      <c r="C147" s="2"/>
      <c r="D147" s="3"/>
      <c r="E147" s="3"/>
      <c r="F147" s="3"/>
    </row>
    <row r="148" spans="1:8" ht="15.75" hidden="1" outlineLevel="1" collapsed="1" x14ac:dyDescent="0.25">
      <c r="A148" s="23" t="s">
        <v>110</v>
      </c>
      <c r="B148" s="148">
        <f>SUM(B146:B147)</f>
        <v>726444</v>
      </c>
      <c r="C148" s="2"/>
      <c r="D148" s="3"/>
      <c r="E148" s="3"/>
      <c r="F148" s="3"/>
    </row>
    <row r="149" spans="1:8" hidden="1" outlineLevel="2" x14ac:dyDescent="0.2">
      <c r="A149" s="15"/>
      <c r="B149" s="121"/>
      <c r="C149" s="2"/>
      <c r="D149" s="3"/>
      <c r="E149" s="3"/>
      <c r="F149" s="3"/>
      <c r="G149" s="1"/>
      <c r="H149" s="2"/>
    </row>
    <row r="150" spans="1:8" hidden="1" outlineLevel="2" x14ac:dyDescent="0.2">
      <c r="A150" s="15" t="s">
        <v>79</v>
      </c>
      <c r="B150" s="146">
        <v>200000</v>
      </c>
      <c r="C150" s="2"/>
      <c r="D150" s="3"/>
      <c r="E150" s="3"/>
      <c r="F150" s="3"/>
      <c r="G150" s="1"/>
      <c r="H150" s="2"/>
    </row>
    <row r="151" spans="1:8" ht="15.75" hidden="1" outlineLevel="1" collapsed="1" x14ac:dyDescent="0.25">
      <c r="A151" s="23" t="s">
        <v>111</v>
      </c>
      <c r="B151" s="148">
        <f>SUM(B150)</f>
        <v>200000</v>
      </c>
      <c r="C151" s="2"/>
      <c r="D151" s="3"/>
      <c r="E151" s="3"/>
      <c r="F151" s="3"/>
    </row>
    <row r="152" spans="1:8" ht="15.75" hidden="1" outlineLevel="2" x14ac:dyDescent="0.25">
      <c r="A152" s="15"/>
      <c r="B152" s="146"/>
      <c r="C152" s="4"/>
      <c r="D152" s="6"/>
      <c r="E152" s="6"/>
      <c r="F152" s="3"/>
    </row>
    <row r="153" spans="1:8" ht="15.75" hidden="1" outlineLevel="2" x14ac:dyDescent="0.25">
      <c r="A153" s="24" t="s">
        <v>13</v>
      </c>
      <c r="B153" s="146">
        <v>7200</v>
      </c>
      <c r="C153" s="4"/>
      <c r="D153" s="6"/>
      <c r="E153" s="6"/>
      <c r="F153" s="3"/>
    </row>
    <row r="154" spans="1:8" ht="15.75" hidden="1" outlineLevel="2" x14ac:dyDescent="0.25">
      <c r="A154" s="24" t="s">
        <v>46</v>
      </c>
      <c r="B154" s="146">
        <v>45000</v>
      </c>
      <c r="C154" s="4"/>
      <c r="D154" s="6"/>
      <c r="E154" s="6"/>
      <c r="F154" s="3"/>
    </row>
    <row r="155" spans="1:8" ht="15.75" hidden="1" outlineLevel="2" x14ac:dyDescent="0.25">
      <c r="A155" s="24" t="s">
        <v>82</v>
      </c>
      <c r="B155" s="146">
        <v>525000</v>
      </c>
      <c r="C155" s="4"/>
      <c r="D155" s="6"/>
      <c r="E155" s="6"/>
      <c r="F155" s="3"/>
    </row>
    <row r="156" spans="1:8" ht="15.75" hidden="1" outlineLevel="2" x14ac:dyDescent="0.25">
      <c r="A156" s="24" t="s">
        <v>83</v>
      </c>
      <c r="B156" s="146">
        <v>611000</v>
      </c>
      <c r="C156" s="4"/>
      <c r="D156" s="6"/>
      <c r="E156" s="6"/>
      <c r="F156" s="6"/>
    </row>
    <row r="157" spans="1:8" hidden="1" outlineLevel="2" x14ac:dyDescent="0.2">
      <c r="A157" s="24"/>
      <c r="B157" s="146"/>
      <c r="C157" s="2"/>
      <c r="D157" s="3"/>
      <c r="E157" s="3"/>
      <c r="F157" s="3"/>
    </row>
    <row r="158" spans="1:8" hidden="1" outlineLevel="2" x14ac:dyDescent="0.2">
      <c r="A158" s="24" t="s">
        <v>84</v>
      </c>
      <c r="B158" s="146">
        <v>150000</v>
      </c>
      <c r="C158" s="2"/>
      <c r="D158" s="3"/>
      <c r="E158" s="3"/>
      <c r="F158" s="3"/>
    </row>
    <row r="159" spans="1:8" ht="15.75" hidden="1" outlineLevel="1" collapsed="1" x14ac:dyDescent="0.25">
      <c r="A159" s="23" t="s">
        <v>112</v>
      </c>
      <c r="B159" s="148">
        <f>SUM(B153:B158)</f>
        <v>1338200</v>
      </c>
      <c r="C159" s="2"/>
      <c r="D159" s="3"/>
      <c r="E159" s="3"/>
      <c r="F159" s="3"/>
    </row>
    <row r="160" spans="1:8" hidden="1" outlineLevel="2" x14ac:dyDescent="0.2">
      <c r="A160" s="15"/>
      <c r="B160" s="121"/>
      <c r="C160" s="2"/>
      <c r="D160" s="3"/>
      <c r="E160" s="3"/>
      <c r="F160" s="3"/>
    </row>
    <row r="161" spans="1:6" ht="15.75" hidden="1" outlineLevel="2" x14ac:dyDescent="0.25">
      <c r="A161" s="24" t="s">
        <v>85</v>
      </c>
      <c r="B161" s="146">
        <v>31000</v>
      </c>
      <c r="C161" s="2"/>
      <c r="D161" s="6"/>
      <c r="E161" s="6"/>
      <c r="F161" s="6"/>
    </row>
    <row r="162" spans="1:6" ht="15.75" hidden="1" outlineLevel="1" collapsed="1" x14ac:dyDescent="0.25">
      <c r="A162" s="23" t="s">
        <v>113</v>
      </c>
      <c r="B162" s="149">
        <f>SUM(B161)</f>
        <v>31000</v>
      </c>
      <c r="C162" s="2"/>
      <c r="D162" s="6"/>
      <c r="E162" s="6"/>
      <c r="F162" s="6"/>
    </row>
    <row r="163" spans="1:6" ht="15.75" hidden="1" outlineLevel="2" x14ac:dyDescent="0.25">
      <c r="A163" s="53"/>
      <c r="C163" s="2"/>
      <c r="D163" s="6"/>
      <c r="E163" s="6"/>
      <c r="F163" s="6"/>
    </row>
    <row r="164" spans="1:6" hidden="1" outlineLevel="2" x14ac:dyDescent="0.2">
      <c r="A164" s="24" t="s">
        <v>86</v>
      </c>
      <c r="B164" s="146">
        <v>8000</v>
      </c>
      <c r="C164" s="2"/>
      <c r="D164" s="3"/>
      <c r="E164" s="3"/>
      <c r="F164" s="3"/>
    </row>
    <row r="165" spans="1:6" ht="15.75" hidden="1" outlineLevel="1" collapsed="1" x14ac:dyDescent="0.25">
      <c r="A165" s="23" t="s">
        <v>265</v>
      </c>
      <c r="B165" s="149">
        <f>SUM(B164)</f>
        <v>8000</v>
      </c>
      <c r="C165" s="2"/>
      <c r="D165" s="3"/>
      <c r="E165" s="3"/>
      <c r="F165" s="3"/>
    </row>
    <row r="166" spans="1:6" hidden="1" outlineLevel="2" x14ac:dyDescent="0.2">
      <c r="A166" s="22"/>
      <c r="B166" s="121"/>
      <c r="C166" s="2"/>
      <c r="D166" s="3"/>
      <c r="E166" s="3"/>
      <c r="F166" s="3"/>
    </row>
    <row r="167" spans="1:6" hidden="1" outlineLevel="2" x14ac:dyDescent="0.2">
      <c r="A167" s="24" t="s">
        <v>85</v>
      </c>
      <c r="B167" s="146">
        <v>39000</v>
      </c>
      <c r="C167" s="2"/>
      <c r="D167" s="3"/>
      <c r="E167" s="3"/>
      <c r="F167" s="3"/>
    </row>
    <row r="168" spans="1:6" ht="15.75" hidden="1" outlineLevel="1" collapsed="1" x14ac:dyDescent="0.25">
      <c r="A168" s="23" t="s">
        <v>266</v>
      </c>
      <c r="B168" s="148">
        <f>SUM(B167)</f>
        <v>39000</v>
      </c>
      <c r="C168" s="2"/>
      <c r="D168" s="6"/>
      <c r="E168" s="6"/>
      <c r="F168" s="6"/>
    </row>
    <row r="169" spans="1:6" ht="15.75" hidden="1" outlineLevel="2" x14ac:dyDescent="0.25">
      <c r="A169" s="53"/>
      <c r="B169" s="121"/>
      <c r="C169" s="2"/>
      <c r="D169" s="6"/>
      <c r="E169" s="6"/>
      <c r="F169" s="6"/>
    </row>
    <row r="170" spans="1:6" ht="15.75" hidden="1" outlineLevel="2" x14ac:dyDescent="0.25">
      <c r="A170" s="24" t="s">
        <v>34</v>
      </c>
      <c r="B170" s="146">
        <v>130000</v>
      </c>
      <c r="C170" s="2"/>
      <c r="D170" s="6"/>
      <c r="E170" s="6"/>
      <c r="F170" s="6"/>
    </row>
    <row r="171" spans="1:6" ht="15.75" hidden="1" outlineLevel="2" x14ac:dyDescent="0.25">
      <c r="A171" s="24" t="s">
        <v>85</v>
      </c>
      <c r="B171" s="146">
        <v>12500</v>
      </c>
      <c r="C171" s="2"/>
      <c r="D171" s="6"/>
      <c r="E171" s="6"/>
      <c r="F171" s="6"/>
    </row>
    <row r="172" spans="1:6" ht="15.75" hidden="1" outlineLevel="1" collapsed="1" x14ac:dyDescent="0.25">
      <c r="A172" s="23" t="s">
        <v>267</v>
      </c>
      <c r="B172" s="149">
        <f>SUM(B170:B171)</f>
        <v>142500</v>
      </c>
      <c r="C172" s="2"/>
      <c r="D172" s="6"/>
      <c r="E172" s="6"/>
      <c r="F172" s="6"/>
    </row>
    <row r="173" spans="1:6" ht="15.75" hidden="1" outlineLevel="2" x14ac:dyDescent="0.25">
      <c r="A173" s="22"/>
      <c r="B173" s="121"/>
      <c r="C173" s="2"/>
      <c r="D173" s="3"/>
      <c r="E173" s="3"/>
      <c r="F173" s="6"/>
    </row>
    <row r="174" spans="1:6" ht="15.75" hidden="1" outlineLevel="2" x14ac:dyDescent="0.25">
      <c r="A174" s="24" t="s">
        <v>87</v>
      </c>
      <c r="B174" s="146">
        <v>135000</v>
      </c>
      <c r="C174" s="2"/>
      <c r="D174" s="6"/>
      <c r="E174" s="6"/>
      <c r="F174" s="3"/>
    </row>
    <row r="175" spans="1:6" ht="15.75" hidden="1" outlineLevel="1" collapsed="1" x14ac:dyDescent="0.25">
      <c r="A175" s="23" t="s">
        <v>268</v>
      </c>
      <c r="B175" s="149">
        <f>SUM(B174)</f>
        <v>135000</v>
      </c>
      <c r="C175" s="2"/>
      <c r="D175" s="6"/>
      <c r="E175" s="6"/>
      <c r="F175" s="3"/>
    </row>
    <row r="176" spans="1:6" ht="15.75" hidden="1" outlineLevel="2" x14ac:dyDescent="0.25">
      <c r="A176" s="22"/>
      <c r="B176" s="121"/>
      <c r="C176" s="2"/>
      <c r="D176" s="6"/>
      <c r="E176" s="6"/>
      <c r="F176" s="3"/>
    </row>
    <row r="177" spans="1:8" ht="15.75" hidden="1" outlineLevel="2" x14ac:dyDescent="0.25">
      <c r="A177" s="24" t="s">
        <v>22</v>
      </c>
      <c r="B177" s="146">
        <v>500000</v>
      </c>
      <c r="C177" s="2"/>
      <c r="D177" s="6"/>
      <c r="E177" s="6"/>
      <c r="F177" s="3"/>
    </row>
    <row r="178" spans="1:8" ht="15.75" hidden="1" outlineLevel="2" x14ac:dyDescent="0.25">
      <c r="A178" s="24" t="s">
        <v>25</v>
      </c>
      <c r="B178" s="146">
        <v>100000</v>
      </c>
      <c r="C178" s="2"/>
      <c r="D178" s="6"/>
      <c r="E178" s="6"/>
      <c r="F178" s="3"/>
    </row>
    <row r="179" spans="1:8" ht="15.75" hidden="1" outlineLevel="2" x14ac:dyDescent="0.25">
      <c r="A179" s="24" t="s">
        <v>26</v>
      </c>
      <c r="B179" s="146">
        <v>250000</v>
      </c>
      <c r="C179" s="2"/>
      <c r="D179" s="6"/>
      <c r="E179" s="6"/>
      <c r="F179" s="3"/>
    </row>
    <row r="180" spans="1:8" ht="15.75" hidden="1" outlineLevel="2" x14ac:dyDescent="0.25">
      <c r="A180" s="24" t="s">
        <v>27</v>
      </c>
      <c r="B180" s="146">
        <v>2500</v>
      </c>
      <c r="C180" s="2"/>
      <c r="D180" s="6"/>
      <c r="E180" s="6"/>
      <c r="F180" s="3"/>
      <c r="G180" s="1"/>
      <c r="H180" s="2"/>
    </row>
    <row r="181" spans="1:8" ht="15.75" hidden="1" outlineLevel="2" x14ac:dyDescent="0.25">
      <c r="A181" s="24" t="s">
        <v>29</v>
      </c>
      <c r="B181" s="146">
        <v>50000</v>
      </c>
      <c r="C181" s="2"/>
      <c r="D181" s="3"/>
      <c r="E181" s="3"/>
      <c r="F181" s="6"/>
      <c r="G181" s="1"/>
      <c r="H181" s="2"/>
    </row>
    <row r="182" spans="1:8" ht="15.75" hidden="1" outlineLevel="1" collapsed="1" x14ac:dyDescent="0.25">
      <c r="A182" s="23" t="s">
        <v>269</v>
      </c>
      <c r="B182" s="150">
        <f>SUM(B177,B178,B179,B180,B181)</f>
        <v>902500</v>
      </c>
      <c r="C182" s="2"/>
      <c r="D182" s="3"/>
      <c r="E182" s="3"/>
      <c r="F182" s="3"/>
      <c r="G182" s="1"/>
      <c r="H182" s="2"/>
    </row>
    <row r="183" spans="1:8" hidden="1" outlineLevel="2" x14ac:dyDescent="0.2">
      <c r="A183" s="22"/>
      <c r="C183" s="2"/>
      <c r="D183" s="3"/>
      <c r="E183" s="3"/>
      <c r="F183" s="3"/>
    </row>
    <row r="184" spans="1:8" hidden="1" outlineLevel="2" x14ac:dyDescent="0.2">
      <c r="A184" s="24" t="s">
        <v>85</v>
      </c>
      <c r="B184" s="146">
        <v>58000</v>
      </c>
      <c r="C184" s="2"/>
      <c r="D184" s="3"/>
      <c r="E184" s="3"/>
      <c r="F184" s="3"/>
    </row>
    <row r="185" spans="1:8" ht="15.75" hidden="1" outlineLevel="1" collapsed="1" x14ac:dyDescent="0.25">
      <c r="A185" s="23" t="s">
        <v>270</v>
      </c>
      <c r="B185" s="149">
        <f>SUM(B184)</f>
        <v>58000</v>
      </c>
      <c r="C185" s="2"/>
      <c r="D185" s="3"/>
      <c r="E185" s="3"/>
      <c r="F185" s="3"/>
    </row>
    <row r="186" spans="1:8" hidden="1" outlineLevel="2" x14ac:dyDescent="0.2">
      <c r="A186" s="22"/>
      <c r="B186" s="144"/>
      <c r="C186" s="2"/>
      <c r="D186" s="3"/>
      <c r="E186" s="3"/>
      <c r="F186" s="3"/>
    </row>
    <row r="187" spans="1:8" hidden="1" outlineLevel="2" x14ac:dyDescent="0.2">
      <c r="A187" s="24" t="s">
        <v>88</v>
      </c>
      <c r="B187" s="144">
        <v>167000</v>
      </c>
      <c r="C187" s="2"/>
      <c r="D187" s="7"/>
      <c r="E187" s="7"/>
      <c r="F187" s="7"/>
    </row>
    <row r="188" spans="1:8" ht="15.75" hidden="1" outlineLevel="1" collapsed="1" x14ac:dyDescent="0.25">
      <c r="A188" s="23" t="s">
        <v>271</v>
      </c>
      <c r="B188" s="149">
        <f>SUM(B187)</f>
        <v>167000</v>
      </c>
      <c r="C188" s="2"/>
      <c r="D188" s="3"/>
      <c r="E188" s="3"/>
      <c r="F188" s="3"/>
    </row>
    <row r="189" spans="1:8" hidden="1" outlineLevel="2" x14ac:dyDescent="0.2">
      <c r="A189" s="22"/>
      <c r="B189" s="121"/>
      <c r="C189" s="2"/>
      <c r="D189" s="3"/>
      <c r="E189" s="3"/>
      <c r="F189" s="3"/>
    </row>
    <row r="190" spans="1:8" hidden="1" outlineLevel="2" collapsed="1" x14ac:dyDescent="0.2">
      <c r="A190" s="24" t="s">
        <v>73</v>
      </c>
      <c r="B190" s="146">
        <v>26348</v>
      </c>
      <c r="C190" s="2"/>
      <c r="D190" s="3"/>
      <c r="E190" s="3"/>
      <c r="F190" s="3"/>
    </row>
    <row r="191" spans="1:8" hidden="1" outlineLevel="2" x14ac:dyDescent="0.2">
      <c r="A191" s="24" t="s">
        <v>89</v>
      </c>
      <c r="B191" s="146">
        <v>75000</v>
      </c>
      <c r="C191" s="4"/>
      <c r="D191" s="3"/>
      <c r="E191" s="3"/>
      <c r="F191" s="3"/>
    </row>
    <row r="192" spans="1:8" hidden="1" outlineLevel="2" x14ac:dyDescent="0.2">
      <c r="A192" s="24" t="s">
        <v>78</v>
      </c>
      <c r="B192" s="144">
        <v>570000</v>
      </c>
      <c r="D192" s="3"/>
      <c r="E192" s="3"/>
      <c r="F192" s="3"/>
    </row>
    <row r="193" spans="1:6" ht="15.75" hidden="1" outlineLevel="1" collapsed="1" x14ac:dyDescent="0.25">
      <c r="A193" s="23" t="s">
        <v>272</v>
      </c>
      <c r="B193" s="149">
        <f>SUM(B190,B191,B192)</f>
        <v>671348</v>
      </c>
      <c r="D193" s="3"/>
      <c r="E193" s="3"/>
      <c r="F193" s="3"/>
    </row>
    <row r="194" spans="1:6" hidden="1" outlineLevel="2" x14ac:dyDescent="0.2">
      <c r="A194" s="22"/>
      <c r="B194" s="144"/>
      <c r="D194" s="3"/>
      <c r="E194" s="3"/>
      <c r="F194" s="3"/>
    </row>
    <row r="195" spans="1:6" hidden="1" outlineLevel="2" x14ac:dyDescent="0.2">
      <c r="A195" s="24" t="s">
        <v>41</v>
      </c>
      <c r="B195" s="146">
        <v>17000</v>
      </c>
      <c r="D195" s="3"/>
      <c r="E195" s="3"/>
      <c r="F195" s="3"/>
    </row>
    <row r="196" spans="1:6" hidden="1" outlineLevel="2" x14ac:dyDescent="0.2">
      <c r="A196" s="24" t="s">
        <v>73</v>
      </c>
      <c r="B196" s="146">
        <v>69000</v>
      </c>
      <c r="D196" s="3"/>
      <c r="E196" s="3"/>
      <c r="F196" s="3"/>
    </row>
    <row r="197" spans="1:6" hidden="1" outlineLevel="2" x14ac:dyDescent="0.2">
      <c r="A197" s="24" t="s">
        <v>78</v>
      </c>
      <c r="B197" s="144">
        <v>1441910</v>
      </c>
      <c r="D197" s="3"/>
      <c r="E197" s="3"/>
      <c r="F197" s="3"/>
    </row>
    <row r="198" spans="1:6" ht="15.75" hidden="1" outlineLevel="1" collapsed="1" x14ac:dyDescent="0.25">
      <c r="A198" s="23" t="s">
        <v>273</v>
      </c>
      <c r="B198" s="149">
        <f>SUM(B195:B197)</f>
        <v>1527910</v>
      </c>
      <c r="D198" s="3"/>
      <c r="E198" s="3"/>
      <c r="F198" s="3"/>
    </row>
    <row r="199" spans="1:6" hidden="1" outlineLevel="2" x14ac:dyDescent="0.2">
      <c r="A199" s="22"/>
      <c r="B199" s="121"/>
      <c r="C199" s="2"/>
      <c r="D199" s="3"/>
      <c r="E199" s="3"/>
      <c r="F199" s="3"/>
    </row>
    <row r="200" spans="1:6" hidden="1" outlineLevel="2" x14ac:dyDescent="0.2">
      <c r="A200" s="24" t="s">
        <v>69</v>
      </c>
      <c r="B200" s="146">
        <v>1202000</v>
      </c>
      <c r="C200" s="2"/>
      <c r="D200" s="3"/>
      <c r="E200" s="3"/>
      <c r="F200" s="3"/>
    </row>
    <row r="201" spans="1:6" hidden="1" outlineLevel="2" x14ac:dyDescent="0.2">
      <c r="A201" s="24" t="s">
        <v>90</v>
      </c>
      <c r="B201" s="144">
        <v>85000</v>
      </c>
      <c r="C201" s="2"/>
      <c r="D201" s="3"/>
      <c r="E201" s="3"/>
      <c r="F201" s="3"/>
    </row>
    <row r="202" spans="1:6" ht="15.75" hidden="1" outlineLevel="1" collapsed="1" x14ac:dyDescent="0.25">
      <c r="A202" s="23" t="s">
        <v>274</v>
      </c>
      <c r="B202" s="149">
        <f>SUM(B200,B201)</f>
        <v>1287000</v>
      </c>
      <c r="C202" s="2"/>
      <c r="D202" s="9"/>
      <c r="E202" s="9"/>
      <c r="F202" s="9"/>
    </row>
    <row r="203" spans="1:6" ht="15.75" hidden="1" outlineLevel="2" x14ac:dyDescent="0.25">
      <c r="A203" s="22"/>
      <c r="B203" s="121"/>
      <c r="C203" s="8"/>
      <c r="D203" s="10"/>
      <c r="E203" s="10"/>
      <c r="F203" s="10"/>
    </row>
    <row r="204" spans="1:6" hidden="1" outlineLevel="2" x14ac:dyDescent="0.2">
      <c r="A204" s="24" t="s">
        <v>74</v>
      </c>
      <c r="B204" s="146">
        <v>25000</v>
      </c>
      <c r="C204" s="8"/>
      <c r="D204" s="3"/>
      <c r="E204" s="3"/>
      <c r="F204" s="3"/>
    </row>
    <row r="205" spans="1:6" ht="15.75" hidden="1" outlineLevel="1" collapsed="1" x14ac:dyDescent="0.25">
      <c r="A205" s="54" t="s">
        <v>275</v>
      </c>
      <c r="B205" s="149">
        <f>SUM(B204)</f>
        <v>25000</v>
      </c>
      <c r="C205" s="8"/>
      <c r="D205" s="3"/>
      <c r="E205" s="3"/>
      <c r="F205" s="3"/>
    </row>
    <row r="206" spans="1:6" hidden="1" outlineLevel="2" x14ac:dyDescent="0.2">
      <c r="A206" s="50"/>
      <c r="B206" s="144"/>
      <c r="C206" s="8"/>
      <c r="D206" s="3"/>
      <c r="E206" s="3"/>
      <c r="F206" s="3"/>
    </row>
    <row r="207" spans="1:6" hidden="1" outlineLevel="2" x14ac:dyDescent="0.2">
      <c r="A207" s="82" t="s">
        <v>74</v>
      </c>
      <c r="B207" s="146">
        <v>180000</v>
      </c>
      <c r="C207" s="8"/>
      <c r="D207" s="3"/>
      <c r="E207" s="3"/>
      <c r="F207" s="3"/>
    </row>
    <row r="208" spans="1:6" ht="15.75" hidden="1" outlineLevel="1" collapsed="1" x14ac:dyDescent="0.25">
      <c r="A208" s="54" t="s">
        <v>276</v>
      </c>
      <c r="B208" s="149">
        <f>SUM(B207)</f>
        <v>180000</v>
      </c>
      <c r="C208" s="2"/>
      <c r="D208" s="3"/>
      <c r="E208" s="3"/>
      <c r="F208" s="3"/>
    </row>
    <row r="209" spans="1:6" ht="15.75" hidden="1" outlineLevel="2" x14ac:dyDescent="0.25">
      <c r="A209" s="54"/>
      <c r="B209" s="121"/>
      <c r="D209" s="3"/>
      <c r="E209" s="3"/>
      <c r="F209" s="3"/>
    </row>
    <row r="210" spans="1:6" hidden="1" outlineLevel="2" x14ac:dyDescent="0.2">
      <c r="A210" s="24" t="s">
        <v>107</v>
      </c>
      <c r="B210" s="130">
        <v>4237312</v>
      </c>
      <c r="D210" s="3"/>
      <c r="E210" s="3"/>
      <c r="F210" s="3"/>
    </row>
    <row r="211" spans="1:6" hidden="1" outlineLevel="2" x14ac:dyDescent="0.2">
      <c r="A211" s="24" t="s">
        <v>108</v>
      </c>
      <c r="B211" s="130">
        <v>11000</v>
      </c>
      <c r="D211" s="3"/>
      <c r="E211" s="3"/>
      <c r="F211" s="3"/>
    </row>
    <row r="212" spans="1:6" hidden="1" outlineLevel="2" x14ac:dyDescent="0.2">
      <c r="A212" s="24" t="s">
        <v>73</v>
      </c>
      <c r="B212" s="130">
        <v>26016</v>
      </c>
      <c r="D212" s="3"/>
      <c r="E212" s="3"/>
      <c r="F212" s="3"/>
    </row>
    <row r="213" spans="1:6" ht="15.75" hidden="1" outlineLevel="1" collapsed="1" x14ac:dyDescent="0.25">
      <c r="A213" s="23" t="s">
        <v>286</v>
      </c>
      <c r="B213" s="147">
        <f>SUM(B210:B212)</f>
        <v>4274328</v>
      </c>
      <c r="D213" s="9"/>
      <c r="E213" s="9"/>
      <c r="F213" s="9"/>
    </row>
    <row r="214" spans="1:6" ht="15.75" hidden="1" outlineLevel="1" x14ac:dyDescent="0.25">
      <c r="A214" s="23"/>
      <c r="B214" s="147"/>
      <c r="D214" s="3"/>
      <c r="E214" s="3"/>
      <c r="F214" s="3"/>
    </row>
    <row r="215" spans="1:6" ht="15.75" collapsed="1" x14ac:dyDescent="0.25">
      <c r="A215" s="91" t="s">
        <v>287</v>
      </c>
      <c r="B215" s="130"/>
      <c r="C215" s="2"/>
      <c r="D215" s="6"/>
      <c r="E215" s="6"/>
      <c r="F215" s="6"/>
    </row>
    <row r="216" spans="1:6" ht="15.75" hidden="1" outlineLevel="1" x14ac:dyDescent="0.25">
      <c r="A216" s="23"/>
      <c r="B216" s="130"/>
      <c r="C216" s="2"/>
      <c r="D216" s="6"/>
      <c r="E216" s="6"/>
      <c r="F216" s="6"/>
    </row>
    <row r="217" spans="1:6" ht="15.75" hidden="1" outlineLevel="2" x14ac:dyDescent="0.25">
      <c r="A217" s="24" t="s">
        <v>1</v>
      </c>
      <c r="B217" s="146">
        <v>14429176</v>
      </c>
      <c r="C217" s="2"/>
      <c r="D217" s="6"/>
      <c r="E217" s="6"/>
      <c r="F217" s="6"/>
    </row>
    <row r="218" spans="1:6" hidden="1" outlineLevel="2" x14ac:dyDescent="0.2">
      <c r="A218" s="24" t="s">
        <v>2</v>
      </c>
      <c r="B218" s="146">
        <v>115000</v>
      </c>
      <c r="C218" s="4"/>
      <c r="D218" s="3"/>
      <c r="E218" s="3"/>
      <c r="F218" s="3"/>
    </row>
    <row r="219" spans="1:6" hidden="1" outlineLevel="2" x14ac:dyDescent="0.2">
      <c r="A219" s="24" t="s">
        <v>278</v>
      </c>
      <c r="B219" s="146">
        <v>80000</v>
      </c>
      <c r="C219" s="2"/>
      <c r="D219" s="3"/>
      <c r="E219" s="3"/>
      <c r="F219" s="3"/>
    </row>
    <row r="220" spans="1:6" hidden="1" outlineLevel="2" x14ac:dyDescent="0.2">
      <c r="A220" s="24" t="s">
        <v>65</v>
      </c>
      <c r="B220" s="146">
        <v>1790188</v>
      </c>
      <c r="C220" s="8"/>
      <c r="D220" s="3"/>
      <c r="E220" s="3"/>
      <c r="F220" s="3"/>
    </row>
    <row r="221" spans="1:6" ht="15.75" hidden="1" outlineLevel="2" x14ac:dyDescent="0.25">
      <c r="A221" s="24" t="s">
        <v>73</v>
      </c>
      <c r="B221" s="146">
        <v>75000</v>
      </c>
      <c r="C221" s="4"/>
      <c r="D221" s="6"/>
      <c r="E221" s="6"/>
      <c r="F221" s="6"/>
    </row>
    <row r="222" spans="1:6" ht="15.75" hidden="1" outlineLevel="2" x14ac:dyDescent="0.25">
      <c r="A222" s="55" t="s">
        <v>78</v>
      </c>
      <c r="B222" s="146">
        <v>977051</v>
      </c>
      <c r="C222" s="2"/>
      <c r="D222" s="10"/>
      <c r="E222" s="10"/>
      <c r="F222" s="10"/>
    </row>
    <row r="223" spans="1:6" ht="15.75" hidden="1" outlineLevel="1" collapsed="1" x14ac:dyDescent="0.25">
      <c r="A223" s="23" t="s">
        <v>291</v>
      </c>
      <c r="B223" s="147">
        <f>SUM(B217:B222)</f>
        <v>17466415</v>
      </c>
      <c r="C223" s="2"/>
      <c r="D223" s="10"/>
      <c r="E223" s="10"/>
      <c r="F223" s="10"/>
    </row>
    <row r="224" spans="1:6" ht="15.75" hidden="1" outlineLevel="2" x14ac:dyDescent="0.25">
      <c r="A224" s="23"/>
      <c r="B224" s="147"/>
      <c r="C224" s="2"/>
      <c r="D224" s="10"/>
      <c r="E224" s="10"/>
      <c r="F224" s="10"/>
    </row>
    <row r="225" spans="1:6" ht="15.75" hidden="1" outlineLevel="2" x14ac:dyDescent="0.25">
      <c r="A225" s="24" t="s">
        <v>104</v>
      </c>
      <c r="B225" s="130">
        <v>6750000</v>
      </c>
      <c r="C225" s="2"/>
      <c r="D225" s="10"/>
      <c r="E225" s="10"/>
      <c r="F225" s="10"/>
    </row>
    <row r="226" spans="1:6" ht="15.75" hidden="1" outlineLevel="2" x14ac:dyDescent="0.25">
      <c r="A226" s="24" t="s">
        <v>105</v>
      </c>
      <c r="B226" s="130">
        <v>150000</v>
      </c>
      <c r="C226" s="2"/>
      <c r="D226" s="10"/>
      <c r="E226" s="10"/>
      <c r="F226" s="10"/>
    </row>
    <row r="227" spans="1:6" ht="15.75" hidden="1" outlineLevel="2" x14ac:dyDescent="0.25">
      <c r="A227" s="24" t="s">
        <v>106</v>
      </c>
      <c r="B227" s="130">
        <v>3500</v>
      </c>
      <c r="C227" s="2"/>
      <c r="D227" s="10"/>
      <c r="E227" s="10"/>
      <c r="F227" s="10"/>
    </row>
    <row r="228" spans="1:6" ht="15.75" hidden="1" outlineLevel="1" collapsed="1" x14ac:dyDescent="0.25">
      <c r="A228" s="23" t="s">
        <v>285</v>
      </c>
      <c r="B228" s="147">
        <f>SUM(B225:B227)</f>
        <v>6903500</v>
      </c>
      <c r="C228" s="2"/>
      <c r="D228" s="3"/>
      <c r="E228" s="3"/>
      <c r="F228" s="3"/>
    </row>
    <row r="229" spans="1:6" ht="15.75" hidden="1" outlineLevel="1" x14ac:dyDescent="0.25">
      <c r="A229" s="23"/>
      <c r="B229" s="147"/>
      <c r="C229" s="2"/>
      <c r="D229" s="3"/>
      <c r="E229" s="3"/>
      <c r="F229" s="3"/>
    </row>
    <row r="230" spans="1:6" ht="15.75" collapsed="1" x14ac:dyDescent="0.25">
      <c r="A230" s="91" t="s">
        <v>302</v>
      </c>
      <c r="B230" s="147"/>
      <c r="C230" s="2"/>
      <c r="D230" s="3"/>
      <c r="E230" s="3"/>
      <c r="F230" s="3"/>
    </row>
    <row r="231" spans="1:6" hidden="1" outlineLevel="1" x14ac:dyDescent="0.2">
      <c r="A231" s="53"/>
      <c r="C231" s="2"/>
      <c r="D231" s="3"/>
      <c r="E231" s="3"/>
      <c r="F231" s="3"/>
    </row>
    <row r="232" spans="1:6" ht="15.75" hidden="1" outlineLevel="2" x14ac:dyDescent="0.25">
      <c r="A232" s="24" t="s">
        <v>80</v>
      </c>
      <c r="B232" s="130">
        <v>5060000</v>
      </c>
      <c r="C232" s="2"/>
      <c r="D232" s="6"/>
      <c r="E232" s="6"/>
      <c r="F232" s="6"/>
    </row>
    <row r="233" spans="1:6" ht="15.75" hidden="1" outlineLevel="1" collapsed="1" x14ac:dyDescent="0.25">
      <c r="A233" s="23" t="s">
        <v>277</v>
      </c>
      <c r="B233" s="147">
        <f>SUM(B232:B232)</f>
        <v>5060000</v>
      </c>
    </row>
    <row r="234" spans="1:6" ht="14.25" hidden="1" outlineLevel="1" x14ac:dyDescent="0.2">
      <c r="A234" s="56"/>
      <c r="B234" s="151"/>
    </row>
    <row r="235" spans="1:6" ht="15.75" collapsed="1" x14ac:dyDescent="0.25">
      <c r="A235" s="91" t="s">
        <v>303</v>
      </c>
      <c r="B235" s="151"/>
    </row>
    <row r="238" spans="1:6" ht="15.75" x14ac:dyDescent="0.25">
      <c r="A238" s="152" t="s">
        <v>362</v>
      </c>
      <c r="B238" s="153">
        <f>SUM(B94,B105,B118,B130,B138)+SUM(B141,B144,B148,B151,B159,B162,B165,B168,B172,B175,B182,B185,B188,B193,B198,B202,B205,B208,B213,B223,B228,B233)</f>
        <v>123985205</v>
      </c>
    </row>
    <row r="239" spans="1:6" ht="14.25" x14ac:dyDescent="0.2">
      <c r="A239" s="12"/>
      <c r="B239" s="151"/>
    </row>
    <row r="240" spans="1:6" ht="14.25" x14ac:dyDescent="0.2">
      <c r="A240" s="12"/>
      <c r="B240" s="151"/>
    </row>
    <row r="241" spans="1:2" ht="14.25" x14ac:dyDescent="0.2">
      <c r="A241" s="12"/>
      <c r="B241" s="151"/>
    </row>
    <row r="242" spans="1:2" ht="14.25" x14ac:dyDescent="0.2">
      <c r="A242" s="12"/>
      <c r="B242" s="151"/>
    </row>
    <row r="243" spans="1:2" ht="14.25" x14ac:dyDescent="0.2">
      <c r="A243" s="12"/>
      <c r="B243" s="151"/>
    </row>
  </sheetData>
  <dataConsolidate/>
  <mergeCells count="1">
    <mergeCell ref="A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4885-D05B-4930-B2D2-C8C5D7E6DAC5}">
  <dimension ref="A1:O1599"/>
  <sheetViews>
    <sheetView zoomScaleNormal="100" workbookViewId="0">
      <selection activeCell="A1585" sqref="A1585"/>
    </sheetView>
  </sheetViews>
  <sheetFormatPr defaultColWidth="9.140625" defaultRowHeight="15" outlineLevelRow="4" x14ac:dyDescent="0.2"/>
  <cols>
    <col min="1" max="1" width="71.5703125" style="46" bestFit="1" customWidth="1"/>
    <col min="2" max="2" width="38.140625" style="100" bestFit="1" customWidth="1"/>
    <col min="3" max="3" width="30" style="11" bestFit="1" customWidth="1"/>
    <col min="4" max="4" width="12.42578125" style="12" bestFit="1" customWidth="1"/>
    <col min="5" max="5" width="15" style="12" bestFit="1" customWidth="1"/>
    <col min="6" max="8" width="9.140625" style="12"/>
    <col min="9" max="9" width="12.140625" style="12" bestFit="1" customWidth="1"/>
    <col min="10" max="12" width="9.140625" style="12"/>
    <col min="13" max="13" width="67.7109375" style="12" bestFit="1" customWidth="1"/>
    <col min="14" max="14" width="48.28515625" style="12" bestFit="1" customWidth="1"/>
    <col min="15" max="15" width="14.28515625" style="12" bestFit="1" customWidth="1"/>
    <col min="16" max="18" width="9.140625" style="12"/>
    <col min="19" max="19" width="17" style="12" bestFit="1" customWidth="1"/>
    <col min="20" max="20" width="9.28515625" style="12" bestFit="1" customWidth="1"/>
    <col min="21" max="22" width="12.42578125" style="12" bestFit="1" customWidth="1"/>
    <col min="23" max="23" width="9.140625" style="12"/>
    <col min="24" max="24" width="9.28515625" style="12" bestFit="1" customWidth="1"/>
    <col min="25" max="25" width="9.140625" style="12"/>
    <col min="26" max="26" width="12.42578125" style="12" bestFit="1" customWidth="1"/>
    <col min="27" max="16384" width="9.140625" style="12"/>
  </cols>
  <sheetData>
    <row r="1" spans="1:3" ht="14.25" customHeight="1" x14ac:dyDescent="0.2">
      <c r="A1" s="164" t="s">
        <v>204</v>
      </c>
      <c r="B1" s="165"/>
    </row>
    <row r="2" spans="1:3" ht="27" customHeight="1" x14ac:dyDescent="0.2">
      <c r="A2" s="166"/>
      <c r="B2" s="167"/>
      <c r="C2" s="13"/>
    </row>
    <row r="3" spans="1:3" s="42" customFormat="1" ht="15.75" hidden="1" outlineLevel="4" x14ac:dyDescent="0.25">
      <c r="A3" s="41" t="s">
        <v>114</v>
      </c>
      <c r="B3" s="100">
        <v>14000</v>
      </c>
    </row>
    <row r="4" spans="1:3" hidden="1" outlineLevel="4" x14ac:dyDescent="0.2">
      <c r="A4" s="41" t="s">
        <v>115</v>
      </c>
      <c r="B4" s="100">
        <v>1071</v>
      </c>
      <c r="C4" s="12"/>
    </row>
    <row r="5" spans="1:3" hidden="1" outlineLevel="4" x14ac:dyDescent="0.2">
      <c r="A5" s="41" t="s">
        <v>116</v>
      </c>
      <c r="B5" s="100">
        <v>1700</v>
      </c>
      <c r="C5" s="12"/>
    </row>
    <row r="6" spans="1:3" hidden="1" outlineLevel="4" x14ac:dyDescent="0.2">
      <c r="A6" s="41" t="s">
        <v>117</v>
      </c>
      <c r="B6" s="100">
        <v>2000</v>
      </c>
      <c r="C6" s="12"/>
    </row>
    <row r="7" spans="1:3" hidden="1" outlineLevel="4" x14ac:dyDescent="0.2">
      <c r="A7" s="41" t="s">
        <v>119</v>
      </c>
      <c r="B7" s="100">
        <v>150</v>
      </c>
      <c r="C7" s="12"/>
    </row>
    <row r="8" spans="1:3" hidden="1" outlineLevel="4" x14ac:dyDescent="0.2">
      <c r="A8" s="41" t="s">
        <v>120</v>
      </c>
      <c r="B8" s="100">
        <v>8000</v>
      </c>
      <c r="C8" s="12"/>
    </row>
    <row r="9" spans="1:3" hidden="1" outlineLevel="4" x14ac:dyDescent="0.2">
      <c r="A9" s="41" t="s">
        <v>121</v>
      </c>
      <c r="B9" s="100">
        <v>1000</v>
      </c>
      <c r="C9" s="12"/>
    </row>
    <row r="10" spans="1:3" hidden="1" outlineLevel="4" x14ac:dyDescent="0.2">
      <c r="A10" s="41" t="s">
        <v>122</v>
      </c>
      <c r="B10" s="100">
        <v>500</v>
      </c>
      <c r="C10" s="12"/>
    </row>
    <row r="11" spans="1:3" hidden="1" outlineLevel="4" x14ac:dyDescent="0.2">
      <c r="A11" s="41" t="s">
        <v>123</v>
      </c>
      <c r="B11" s="100">
        <v>500</v>
      </c>
      <c r="C11" s="12"/>
    </row>
    <row r="12" spans="1:3" hidden="1" outlineLevel="4" x14ac:dyDescent="0.2">
      <c r="A12" s="41" t="s">
        <v>124</v>
      </c>
      <c r="B12" s="100">
        <v>200</v>
      </c>
      <c r="C12" s="12"/>
    </row>
    <row r="13" spans="1:3" hidden="1" outlineLevel="4" x14ac:dyDescent="0.2">
      <c r="A13" s="41" t="s">
        <v>125</v>
      </c>
      <c r="B13" s="100">
        <v>100</v>
      </c>
      <c r="C13" s="12"/>
    </row>
    <row r="14" spans="1:3" hidden="1" outlineLevel="4" x14ac:dyDescent="0.2">
      <c r="A14" s="41" t="s">
        <v>126</v>
      </c>
      <c r="B14" s="100">
        <v>200</v>
      </c>
      <c r="C14" s="12"/>
    </row>
    <row r="15" spans="1:3" hidden="1" outlineLevel="4" x14ac:dyDescent="0.2">
      <c r="A15" s="41" t="s">
        <v>127</v>
      </c>
      <c r="B15" s="100">
        <v>5000</v>
      </c>
      <c r="C15" s="12"/>
    </row>
    <row r="16" spans="1:3" ht="15.75" hidden="1" outlineLevel="3" collapsed="1" x14ac:dyDescent="0.25">
      <c r="A16" s="43" t="s">
        <v>216</v>
      </c>
      <c r="B16" s="101">
        <f>SUM(B3:B15)</f>
        <v>34421</v>
      </c>
    </row>
    <row r="17" spans="1:3" ht="15.75" hidden="1" outlineLevel="4" x14ac:dyDescent="0.25">
      <c r="A17" s="43"/>
      <c r="B17" s="101"/>
    </row>
    <row r="18" spans="1:3" hidden="1" outlineLevel="4" x14ac:dyDescent="0.2">
      <c r="A18" s="41" t="s">
        <v>114</v>
      </c>
      <c r="B18" s="102">
        <v>392087</v>
      </c>
      <c r="C18" s="12"/>
    </row>
    <row r="19" spans="1:3" hidden="1" outlineLevel="4" x14ac:dyDescent="0.2">
      <c r="A19" s="41" t="s">
        <v>130</v>
      </c>
      <c r="B19" s="100">
        <v>500</v>
      </c>
      <c r="C19" s="12"/>
    </row>
    <row r="20" spans="1:3" hidden="1" outlineLevel="4" x14ac:dyDescent="0.2">
      <c r="A20" s="41" t="s">
        <v>131</v>
      </c>
      <c r="B20" s="100">
        <v>1750</v>
      </c>
      <c r="C20" s="12"/>
    </row>
    <row r="21" spans="1:3" hidden="1" outlineLevel="4" x14ac:dyDescent="0.2">
      <c r="A21" s="41" t="s">
        <v>132</v>
      </c>
      <c r="B21" s="100">
        <v>7560</v>
      </c>
      <c r="C21" s="12"/>
    </row>
    <row r="22" spans="1:3" hidden="1" outlineLevel="4" x14ac:dyDescent="0.2">
      <c r="A22" s="41" t="s">
        <v>133</v>
      </c>
      <c r="B22" s="100">
        <v>38040</v>
      </c>
      <c r="C22" s="12"/>
    </row>
    <row r="23" spans="1:3" hidden="1" outlineLevel="4" x14ac:dyDescent="0.2">
      <c r="A23" s="41" t="s">
        <v>115</v>
      </c>
      <c r="B23" s="100">
        <v>30745</v>
      </c>
      <c r="C23" s="12"/>
    </row>
    <row r="24" spans="1:3" hidden="1" outlineLevel="4" x14ac:dyDescent="0.2">
      <c r="A24" s="41" t="s">
        <v>134</v>
      </c>
      <c r="B24" s="100">
        <v>68718</v>
      </c>
      <c r="C24" s="12"/>
    </row>
    <row r="25" spans="1:3" hidden="1" outlineLevel="4" x14ac:dyDescent="0.2">
      <c r="A25" s="41" t="s">
        <v>135</v>
      </c>
      <c r="B25" s="100">
        <v>558</v>
      </c>
      <c r="C25" s="12"/>
    </row>
    <row r="26" spans="1:3" hidden="1" outlineLevel="4" x14ac:dyDescent="0.2">
      <c r="A26" s="41" t="s">
        <v>136</v>
      </c>
      <c r="B26" s="100">
        <v>100</v>
      </c>
      <c r="C26" s="12"/>
    </row>
    <row r="27" spans="1:3" hidden="1" outlineLevel="4" x14ac:dyDescent="0.2">
      <c r="A27" s="41" t="s">
        <v>138</v>
      </c>
      <c r="B27" s="100">
        <v>350000</v>
      </c>
      <c r="C27" s="12"/>
    </row>
    <row r="28" spans="1:3" hidden="1" outlineLevel="4" x14ac:dyDescent="0.2">
      <c r="A28" s="41" t="s">
        <v>116</v>
      </c>
      <c r="B28" s="100">
        <v>2100</v>
      </c>
      <c r="C28" s="12"/>
    </row>
    <row r="29" spans="1:3" hidden="1" outlineLevel="4" x14ac:dyDescent="0.2">
      <c r="A29" s="41" t="s">
        <v>139</v>
      </c>
      <c r="B29" s="100">
        <v>3200</v>
      </c>
      <c r="C29" s="12"/>
    </row>
    <row r="30" spans="1:3" hidden="1" outlineLevel="4" x14ac:dyDescent="0.2">
      <c r="A30" s="41" t="s">
        <v>47</v>
      </c>
      <c r="B30" s="100">
        <v>4000</v>
      </c>
      <c r="C30" s="12"/>
    </row>
    <row r="31" spans="1:3" hidden="1" outlineLevel="4" x14ac:dyDescent="0.2">
      <c r="A31" s="41" t="s">
        <v>119</v>
      </c>
      <c r="B31" s="100">
        <v>100</v>
      </c>
      <c r="C31" s="12"/>
    </row>
    <row r="32" spans="1:3" hidden="1" outlineLevel="4" x14ac:dyDescent="0.2">
      <c r="A32" s="41" t="s">
        <v>120</v>
      </c>
      <c r="B32" s="100">
        <v>12000</v>
      </c>
      <c r="C32" s="12"/>
    </row>
    <row r="33" spans="1:3" hidden="1" outlineLevel="4" x14ac:dyDescent="0.2">
      <c r="A33" s="41" t="s">
        <v>121</v>
      </c>
      <c r="B33" s="100">
        <v>1500</v>
      </c>
      <c r="C33" s="12"/>
    </row>
    <row r="34" spans="1:3" hidden="1" outlineLevel="4" x14ac:dyDescent="0.2">
      <c r="A34" s="41" t="s">
        <v>122</v>
      </c>
      <c r="B34" s="100">
        <v>10500</v>
      </c>
      <c r="C34" s="12"/>
    </row>
    <row r="35" spans="1:3" hidden="1" outlineLevel="4" x14ac:dyDescent="0.2">
      <c r="A35" s="41" t="s">
        <v>140</v>
      </c>
      <c r="B35" s="100">
        <v>500</v>
      </c>
      <c r="C35" s="12"/>
    </row>
    <row r="36" spans="1:3" hidden="1" outlineLevel="4" x14ac:dyDescent="0.2">
      <c r="A36" s="41" t="s">
        <v>123</v>
      </c>
      <c r="B36" s="100">
        <v>100</v>
      </c>
      <c r="C36" s="12"/>
    </row>
    <row r="37" spans="1:3" hidden="1" outlineLevel="4" x14ac:dyDescent="0.2">
      <c r="A37" s="41" t="s">
        <v>124</v>
      </c>
      <c r="B37" s="100">
        <v>1500</v>
      </c>
      <c r="C37" s="12"/>
    </row>
    <row r="38" spans="1:3" hidden="1" outlineLevel="4" x14ac:dyDescent="0.2">
      <c r="A38" s="41" t="s">
        <v>125</v>
      </c>
      <c r="B38" s="100">
        <v>1200</v>
      </c>
      <c r="C38" s="12"/>
    </row>
    <row r="39" spans="1:3" hidden="1" outlineLevel="4" x14ac:dyDescent="0.2">
      <c r="A39" s="41" t="s">
        <v>127</v>
      </c>
      <c r="B39" s="100">
        <v>200</v>
      </c>
      <c r="C39" s="12"/>
    </row>
    <row r="40" spans="1:3" hidden="1" outlineLevel="4" x14ac:dyDescent="0.2">
      <c r="A40" s="41" t="s">
        <v>141</v>
      </c>
      <c r="B40" s="100">
        <v>500</v>
      </c>
      <c r="C40" s="12"/>
    </row>
    <row r="41" spans="1:3" ht="15.75" hidden="1" outlineLevel="3" collapsed="1" x14ac:dyDescent="0.25">
      <c r="A41" s="43" t="s">
        <v>215</v>
      </c>
      <c r="B41" s="103">
        <f>SUM(B18:B40)</f>
        <v>927458</v>
      </c>
    </row>
    <row r="42" spans="1:3" ht="15.75" hidden="1" outlineLevel="4" x14ac:dyDescent="0.25">
      <c r="A42" s="43"/>
    </row>
    <row r="43" spans="1:3" hidden="1" outlineLevel="4" x14ac:dyDescent="0.2">
      <c r="A43" s="41" t="s">
        <v>114</v>
      </c>
      <c r="B43" s="100">
        <v>175759</v>
      </c>
      <c r="C43" s="12"/>
    </row>
    <row r="44" spans="1:3" hidden="1" outlineLevel="4" x14ac:dyDescent="0.2">
      <c r="A44" s="41" t="s">
        <v>115</v>
      </c>
      <c r="B44" s="100">
        <v>12500</v>
      </c>
      <c r="C44" s="12"/>
    </row>
    <row r="45" spans="1:3" hidden="1" outlineLevel="4" x14ac:dyDescent="0.2">
      <c r="A45" s="41" t="s">
        <v>130</v>
      </c>
      <c r="B45" s="100">
        <v>200</v>
      </c>
      <c r="C45" s="12"/>
    </row>
    <row r="46" spans="1:3" hidden="1" outlineLevel="4" x14ac:dyDescent="0.2">
      <c r="A46" s="41" t="s">
        <v>131</v>
      </c>
      <c r="B46" s="100">
        <v>900</v>
      </c>
      <c r="C46" s="12"/>
    </row>
    <row r="47" spans="1:3" hidden="1" outlineLevel="4" x14ac:dyDescent="0.2">
      <c r="A47" s="41" t="s">
        <v>132</v>
      </c>
      <c r="B47" s="100">
        <v>780</v>
      </c>
      <c r="C47" s="12"/>
    </row>
    <row r="48" spans="1:3" hidden="1" outlineLevel="4" x14ac:dyDescent="0.2">
      <c r="A48" s="41" t="s">
        <v>133</v>
      </c>
      <c r="B48" s="100">
        <v>28530</v>
      </c>
      <c r="C48" s="12"/>
    </row>
    <row r="49" spans="1:3" hidden="1" outlineLevel="4" x14ac:dyDescent="0.2">
      <c r="A49" s="41" t="s">
        <v>115</v>
      </c>
      <c r="B49" s="100">
        <v>13400</v>
      </c>
      <c r="C49" s="12"/>
    </row>
    <row r="50" spans="1:3" hidden="1" outlineLevel="4" x14ac:dyDescent="0.2">
      <c r="A50" s="41" t="s">
        <v>134</v>
      </c>
      <c r="B50" s="100">
        <v>29952</v>
      </c>
      <c r="C50" s="12"/>
    </row>
    <row r="51" spans="1:3" hidden="1" outlineLevel="4" x14ac:dyDescent="0.2">
      <c r="A51" s="41" t="s">
        <v>135</v>
      </c>
      <c r="B51" s="100">
        <v>250</v>
      </c>
      <c r="C51" s="12"/>
    </row>
    <row r="52" spans="1:3" hidden="1" outlineLevel="4" x14ac:dyDescent="0.2">
      <c r="A52" s="41" t="s">
        <v>136</v>
      </c>
      <c r="B52" s="100">
        <v>50</v>
      </c>
      <c r="C52" s="12"/>
    </row>
    <row r="53" spans="1:3" hidden="1" outlineLevel="4" x14ac:dyDescent="0.2">
      <c r="A53" s="41" t="s">
        <v>116</v>
      </c>
      <c r="B53" s="100">
        <v>1550</v>
      </c>
      <c r="C53" s="12"/>
    </row>
    <row r="54" spans="1:3" hidden="1" outlineLevel="4" x14ac:dyDescent="0.2">
      <c r="A54" s="41" t="s">
        <v>202</v>
      </c>
      <c r="B54" s="100">
        <v>7000</v>
      </c>
      <c r="C54" s="12"/>
    </row>
    <row r="55" spans="1:3" hidden="1" outlineLevel="4" x14ac:dyDescent="0.2">
      <c r="A55" s="41" t="s">
        <v>117</v>
      </c>
      <c r="B55" s="100">
        <v>16300</v>
      </c>
      <c r="C55" s="12"/>
    </row>
    <row r="56" spans="1:3" hidden="1" outlineLevel="4" x14ac:dyDescent="0.2">
      <c r="A56" s="41" t="s">
        <v>118</v>
      </c>
      <c r="B56" s="100">
        <v>3220</v>
      </c>
      <c r="C56" s="12"/>
    </row>
    <row r="57" spans="1:3" hidden="1" outlineLevel="4" x14ac:dyDescent="0.2">
      <c r="A57" s="41" t="s">
        <v>119</v>
      </c>
      <c r="B57" s="100">
        <v>400</v>
      </c>
      <c r="C57" s="12"/>
    </row>
    <row r="58" spans="1:3" hidden="1" outlineLevel="4" x14ac:dyDescent="0.2">
      <c r="A58" s="41" t="s">
        <v>120</v>
      </c>
      <c r="B58" s="100">
        <v>2280</v>
      </c>
      <c r="C58" s="12"/>
    </row>
    <row r="59" spans="1:3" hidden="1" outlineLevel="4" x14ac:dyDescent="0.2">
      <c r="A59" s="41" t="s">
        <v>121</v>
      </c>
      <c r="B59" s="100">
        <v>500</v>
      </c>
      <c r="C59" s="12"/>
    </row>
    <row r="60" spans="1:3" hidden="1" outlineLevel="4" x14ac:dyDescent="0.2">
      <c r="A60" s="41" t="s">
        <v>122</v>
      </c>
      <c r="B60" s="100">
        <v>500</v>
      </c>
      <c r="C60" s="12"/>
    </row>
    <row r="61" spans="1:3" hidden="1" outlineLevel="4" x14ac:dyDescent="0.2">
      <c r="A61" s="41" t="s">
        <v>123</v>
      </c>
      <c r="B61" s="100">
        <v>5000</v>
      </c>
      <c r="C61" s="12"/>
    </row>
    <row r="62" spans="1:3" hidden="1" outlineLevel="4" x14ac:dyDescent="0.2">
      <c r="A62" s="41" t="s">
        <v>124</v>
      </c>
      <c r="B62" s="100">
        <v>2500</v>
      </c>
      <c r="C62" s="12"/>
    </row>
    <row r="63" spans="1:3" hidden="1" outlineLevel="4" x14ac:dyDescent="0.2">
      <c r="A63" s="41" t="s">
        <v>125</v>
      </c>
      <c r="B63" s="100">
        <v>1500</v>
      </c>
      <c r="C63" s="12"/>
    </row>
    <row r="64" spans="1:3" hidden="1" outlineLevel="4" x14ac:dyDescent="0.2">
      <c r="A64" s="41" t="s">
        <v>126</v>
      </c>
      <c r="B64" s="100">
        <v>600</v>
      </c>
      <c r="C64" s="12"/>
    </row>
    <row r="65" spans="1:3" hidden="1" outlineLevel="4" x14ac:dyDescent="0.2">
      <c r="A65" s="41" t="s">
        <v>127</v>
      </c>
      <c r="B65" s="100">
        <v>800</v>
      </c>
      <c r="C65" s="12"/>
    </row>
    <row r="66" spans="1:3" hidden="1" outlineLevel="4" x14ac:dyDescent="0.2">
      <c r="A66" s="41" t="s">
        <v>159</v>
      </c>
      <c r="B66" s="100">
        <v>8500</v>
      </c>
      <c r="C66" s="12"/>
    </row>
    <row r="67" spans="1:3" hidden="1" outlineLevel="4" x14ac:dyDescent="0.2">
      <c r="A67" s="41" t="s">
        <v>144</v>
      </c>
      <c r="B67" s="100">
        <v>700</v>
      </c>
      <c r="C67" s="12"/>
    </row>
    <row r="68" spans="1:3" hidden="1" outlineLevel="4" x14ac:dyDescent="0.2">
      <c r="A68" s="41" t="s">
        <v>203</v>
      </c>
      <c r="B68" s="100">
        <v>2000</v>
      </c>
      <c r="C68" s="12"/>
    </row>
    <row r="69" spans="1:3" ht="15.75" hidden="1" outlineLevel="3" collapsed="1" x14ac:dyDescent="0.25">
      <c r="A69" s="43" t="s">
        <v>214</v>
      </c>
      <c r="B69" s="103">
        <f>SUM(B43:B68)</f>
        <v>315671</v>
      </c>
    </row>
    <row r="70" spans="1:3" ht="15.75" hidden="1" outlineLevel="4" x14ac:dyDescent="0.25">
      <c r="A70" s="43"/>
      <c r="B70" s="103"/>
    </row>
    <row r="71" spans="1:3" hidden="1" outlineLevel="4" x14ac:dyDescent="0.2">
      <c r="A71" s="41" t="s">
        <v>114</v>
      </c>
      <c r="B71" s="100">
        <v>753764</v>
      </c>
      <c r="C71" s="12"/>
    </row>
    <row r="72" spans="1:3" hidden="1" outlineLevel="4" x14ac:dyDescent="0.2">
      <c r="A72" s="41" t="s">
        <v>131</v>
      </c>
      <c r="B72" s="100">
        <v>2600</v>
      </c>
      <c r="C72" s="12"/>
    </row>
    <row r="73" spans="1:3" hidden="1" outlineLevel="4" x14ac:dyDescent="0.2">
      <c r="A73" s="41" t="s">
        <v>132</v>
      </c>
      <c r="B73" s="100">
        <v>22680</v>
      </c>
      <c r="C73" s="12"/>
    </row>
    <row r="74" spans="1:3" hidden="1" outlineLevel="4" x14ac:dyDescent="0.2">
      <c r="A74" s="41" t="s">
        <v>133</v>
      </c>
      <c r="B74" s="100">
        <v>66570</v>
      </c>
      <c r="C74" s="12"/>
    </row>
    <row r="75" spans="1:3" hidden="1" outlineLevel="4" x14ac:dyDescent="0.2">
      <c r="A75" s="41" t="s">
        <v>115</v>
      </c>
      <c r="B75" s="100">
        <v>59597</v>
      </c>
      <c r="C75" s="12"/>
    </row>
    <row r="76" spans="1:3" hidden="1" outlineLevel="4" x14ac:dyDescent="0.2">
      <c r="A76" s="41" t="s">
        <v>134</v>
      </c>
      <c r="B76" s="100">
        <v>133180</v>
      </c>
      <c r="C76" s="12"/>
    </row>
    <row r="77" spans="1:3" hidden="1" outlineLevel="4" x14ac:dyDescent="0.2">
      <c r="A77" s="41" t="s">
        <v>135</v>
      </c>
      <c r="B77" s="100">
        <v>1103</v>
      </c>
      <c r="C77" s="12"/>
    </row>
    <row r="78" spans="1:3" hidden="1" outlineLevel="4" x14ac:dyDescent="0.2">
      <c r="A78" s="41" t="s">
        <v>136</v>
      </c>
      <c r="B78" s="100">
        <v>150</v>
      </c>
      <c r="C78" s="12"/>
    </row>
    <row r="79" spans="1:3" hidden="1" outlineLevel="4" x14ac:dyDescent="0.2">
      <c r="A79" s="41" t="s">
        <v>142</v>
      </c>
      <c r="B79" s="100">
        <v>5000</v>
      </c>
      <c r="C79" s="12"/>
    </row>
    <row r="80" spans="1:3" hidden="1" outlineLevel="4" x14ac:dyDescent="0.2">
      <c r="A80" s="41" t="s">
        <v>137</v>
      </c>
      <c r="B80" s="100">
        <v>500</v>
      </c>
      <c r="C80" s="12"/>
    </row>
    <row r="81" spans="1:3" hidden="1" outlineLevel="4" x14ac:dyDescent="0.2">
      <c r="A81" s="41" t="s">
        <v>116</v>
      </c>
      <c r="B81" s="100">
        <v>1570</v>
      </c>
      <c r="C81" s="12"/>
    </row>
    <row r="82" spans="1:3" hidden="1" outlineLevel="4" x14ac:dyDescent="0.2">
      <c r="A82" s="41" t="s">
        <v>139</v>
      </c>
      <c r="B82" s="100">
        <v>2350</v>
      </c>
      <c r="C82" s="12"/>
    </row>
    <row r="83" spans="1:3" hidden="1" outlineLevel="4" x14ac:dyDescent="0.2">
      <c r="A83" s="41" t="s">
        <v>117</v>
      </c>
      <c r="B83" s="100">
        <v>1000</v>
      </c>
      <c r="C83" s="12"/>
    </row>
    <row r="84" spans="1:3" hidden="1" outlineLevel="4" x14ac:dyDescent="0.2">
      <c r="A84" s="41" t="s">
        <v>118</v>
      </c>
      <c r="B84" s="100">
        <v>4000</v>
      </c>
      <c r="C84" s="12"/>
    </row>
    <row r="85" spans="1:3" hidden="1" outlineLevel="4" x14ac:dyDescent="0.2">
      <c r="A85" s="41" t="s">
        <v>119</v>
      </c>
      <c r="B85" s="100">
        <v>550</v>
      </c>
      <c r="C85" s="12"/>
    </row>
    <row r="86" spans="1:3" hidden="1" outlineLevel="4" x14ac:dyDescent="0.2">
      <c r="A86" s="41" t="s">
        <v>120</v>
      </c>
      <c r="B86" s="100">
        <v>14000</v>
      </c>
      <c r="C86" s="12"/>
    </row>
    <row r="87" spans="1:3" hidden="1" outlineLevel="4" x14ac:dyDescent="0.2">
      <c r="A87" s="41" t="s">
        <v>121</v>
      </c>
      <c r="B87" s="100">
        <v>3000</v>
      </c>
      <c r="C87" s="12"/>
    </row>
    <row r="88" spans="1:3" hidden="1" outlineLevel="4" x14ac:dyDescent="0.2">
      <c r="A88" s="41" t="s">
        <v>122</v>
      </c>
      <c r="B88" s="100">
        <v>9000</v>
      </c>
      <c r="C88" s="12"/>
    </row>
    <row r="89" spans="1:3" hidden="1" outlineLevel="4" x14ac:dyDescent="0.2">
      <c r="A89" s="41" t="s">
        <v>123</v>
      </c>
      <c r="B89" s="100">
        <v>36450</v>
      </c>
      <c r="C89" s="12"/>
    </row>
    <row r="90" spans="1:3" hidden="1" outlineLevel="4" x14ac:dyDescent="0.2">
      <c r="A90" s="41" t="s">
        <v>124</v>
      </c>
      <c r="B90" s="100">
        <v>1500</v>
      </c>
      <c r="C90" s="12"/>
    </row>
    <row r="91" spans="1:3" hidden="1" outlineLevel="4" x14ac:dyDescent="0.2">
      <c r="A91" s="41" t="s">
        <v>125</v>
      </c>
      <c r="B91" s="100">
        <v>400</v>
      </c>
      <c r="C91" s="12"/>
    </row>
    <row r="92" spans="1:3" hidden="1" outlineLevel="4" x14ac:dyDescent="0.2">
      <c r="A92" s="41" t="s">
        <v>126</v>
      </c>
      <c r="B92" s="100">
        <v>750</v>
      </c>
      <c r="C92" s="12"/>
    </row>
    <row r="93" spans="1:3" hidden="1" outlineLevel="4" x14ac:dyDescent="0.2">
      <c r="A93" s="41" t="s">
        <v>143</v>
      </c>
      <c r="B93" s="100">
        <v>500</v>
      </c>
      <c r="C93" s="12"/>
    </row>
    <row r="94" spans="1:3" hidden="1" outlineLevel="4" x14ac:dyDescent="0.2">
      <c r="A94" s="41" t="s">
        <v>127</v>
      </c>
      <c r="B94" s="100">
        <v>5000</v>
      </c>
      <c r="C94" s="12"/>
    </row>
    <row r="95" spans="1:3" hidden="1" outlineLevel="4" x14ac:dyDescent="0.2">
      <c r="A95" s="41" t="s">
        <v>129</v>
      </c>
      <c r="B95" s="100">
        <v>125</v>
      </c>
      <c r="C95" s="12"/>
    </row>
    <row r="96" spans="1:3" hidden="1" outlineLevel="4" x14ac:dyDescent="0.2">
      <c r="A96" s="41" t="s">
        <v>141</v>
      </c>
      <c r="B96" s="100">
        <v>250</v>
      </c>
      <c r="C96" s="12"/>
    </row>
    <row r="97" spans="1:3" hidden="1" outlineLevel="4" x14ac:dyDescent="0.2">
      <c r="A97" s="41" t="s">
        <v>144</v>
      </c>
      <c r="B97" s="100">
        <v>2559</v>
      </c>
      <c r="C97" s="12"/>
    </row>
    <row r="98" spans="1:3" hidden="1" outlineLevel="4" x14ac:dyDescent="0.2">
      <c r="A98" s="41" t="s">
        <v>146</v>
      </c>
      <c r="B98" s="100">
        <v>4000</v>
      </c>
      <c r="C98" s="12"/>
    </row>
    <row r="99" spans="1:3" ht="15.75" hidden="1" outlineLevel="3" collapsed="1" x14ac:dyDescent="0.25">
      <c r="A99" s="43" t="s">
        <v>213</v>
      </c>
      <c r="B99" s="103">
        <f>SUM(B71:B98)</f>
        <v>1132148</v>
      </c>
    </row>
    <row r="100" spans="1:3" ht="15.75" hidden="1" outlineLevel="4" x14ac:dyDescent="0.25">
      <c r="A100" s="43"/>
      <c r="B100" s="103"/>
    </row>
    <row r="101" spans="1:3" hidden="1" outlineLevel="4" x14ac:dyDescent="0.2">
      <c r="A101" s="41" t="s">
        <v>114</v>
      </c>
      <c r="B101" s="100">
        <v>123823</v>
      </c>
      <c r="C101" s="12"/>
    </row>
    <row r="102" spans="1:3" hidden="1" outlineLevel="4" x14ac:dyDescent="0.2">
      <c r="A102" s="41" t="s">
        <v>130</v>
      </c>
      <c r="B102" s="100">
        <v>1000</v>
      </c>
      <c r="C102" s="12"/>
    </row>
    <row r="103" spans="1:3" hidden="1" outlineLevel="4" x14ac:dyDescent="0.2">
      <c r="A103" s="41" t="s">
        <v>131</v>
      </c>
      <c r="B103" s="100">
        <v>750</v>
      </c>
      <c r="C103" s="12"/>
    </row>
    <row r="104" spans="1:3" hidden="1" outlineLevel="4" x14ac:dyDescent="0.2">
      <c r="A104" s="41" t="s">
        <v>132</v>
      </c>
      <c r="B104" s="100">
        <v>1560</v>
      </c>
      <c r="C104" s="12"/>
    </row>
    <row r="105" spans="1:3" hidden="1" outlineLevel="4" x14ac:dyDescent="0.2">
      <c r="A105" s="41" t="s">
        <v>133</v>
      </c>
      <c r="B105" s="100">
        <v>17727</v>
      </c>
      <c r="C105" s="12"/>
    </row>
    <row r="106" spans="1:3" hidden="1" outlineLevel="4" x14ac:dyDescent="0.2">
      <c r="A106" s="41" t="s">
        <v>115</v>
      </c>
      <c r="B106" s="100">
        <v>9726</v>
      </c>
      <c r="C106" s="12"/>
    </row>
    <row r="107" spans="1:3" hidden="1" outlineLevel="4" x14ac:dyDescent="0.2">
      <c r="A107" s="41" t="s">
        <v>134</v>
      </c>
      <c r="B107" s="100">
        <v>21740</v>
      </c>
      <c r="C107" s="12"/>
    </row>
    <row r="108" spans="1:3" hidden="1" outlineLevel="4" x14ac:dyDescent="0.2">
      <c r="A108" s="41" t="s">
        <v>135</v>
      </c>
      <c r="B108" s="100">
        <v>300</v>
      </c>
      <c r="C108" s="12"/>
    </row>
    <row r="109" spans="1:3" hidden="1" outlineLevel="4" x14ac:dyDescent="0.2">
      <c r="A109" s="41" t="s">
        <v>136</v>
      </c>
      <c r="B109" s="100">
        <v>600</v>
      </c>
      <c r="C109" s="12"/>
    </row>
    <row r="110" spans="1:3" hidden="1" outlineLevel="4" x14ac:dyDescent="0.2">
      <c r="A110" s="41" t="s">
        <v>137</v>
      </c>
      <c r="B110" s="100">
        <v>6000</v>
      </c>
      <c r="C110" s="12"/>
    </row>
    <row r="111" spans="1:3" hidden="1" outlineLevel="4" x14ac:dyDescent="0.2">
      <c r="A111" s="41" t="s">
        <v>116</v>
      </c>
      <c r="B111" s="100">
        <v>4500</v>
      </c>
      <c r="C111" s="12"/>
    </row>
    <row r="112" spans="1:3" hidden="1" outlineLevel="4" x14ac:dyDescent="0.2">
      <c r="A112" s="41" t="s">
        <v>152</v>
      </c>
      <c r="B112" s="100">
        <v>500</v>
      </c>
      <c r="C112" s="12"/>
    </row>
    <row r="113" spans="1:3" hidden="1" outlineLevel="4" x14ac:dyDescent="0.2">
      <c r="A113" s="41" t="s">
        <v>139</v>
      </c>
      <c r="B113" s="100">
        <v>3000</v>
      </c>
      <c r="C113" s="12"/>
    </row>
    <row r="114" spans="1:3" hidden="1" outlineLevel="4" x14ac:dyDescent="0.2">
      <c r="A114" s="41" t="s">
        <v>156</v>
      </c>
      <c r="B114" s="100">
        <v>1100</v>
      </c>
      <c r="C114" s="12"/>
    </row>
    <row r="115" spans="1:3" hidden="1" outlineLevel="4" x14ac:dyDescent="0.2">
      <c r="A115" s="41" t="s">
        <v>119</v>
      </c>
      <c r="B115" s="100">
        <v>150</v>
      </c>
      <c r="C115" s="12"/>
    </row>
    <row r="116" spans="1:3" hidden="1" outlineLevel="4" x14ac:dyDescent="0.2">
      <c r="A116" s="41" t="s">
        <v>120</v>
      </c>
      <c r="B116" s="100">
        <v>8500</v>
      </c>
      <c r="C116" s="12"/>
    </row>
    <row r="117" spans="1:3" hidden="1" outlineLevel="4" x14ac:dyDescent="0.2">
      <c r="A117" s="41" t="s">
        <v>121</v>
      </c>
      <c r="B117" s="100">
        <v>500</v>
      </c>
      <c r="C117" s="12"/>
    </row>
    <row r="118" spans="1:3" hidden="1" outlineLevel="4" x14ac:dyDescent="0.2">
      <c r="A118" s="41" t="s">
        <v>122</v>
      </c>
      <c r="B118" s="100">
        <v>1250</v>
      </c>
      <c r="C118" s="12"/>
    </row>
    <row r="119" spans="1:3" hidden="1" outlineLevel="4" x14ac:dyDescent="0.2">
      <c r="A119" s="41" t="s">
        <v>123</v>
      </c>
      <c r="B119" s="100">
        <v>500</v>
      </c>
      <c r="C119" s="12"/>
    </row>
    <row r="120" spans="1:3" hidden="1" outlineLevel="4" x14ac:dyDescent="0.2">
      <c r="A120" s="41" t="s">
        <v>124</v>
      </c>
      <c r="B120" s="100">
        <v>1250</v>
      </c>
      <c r="C120" s="12"/>
    </row>
    <row r="121" spans="1:3" hidden="1" outlineLevel="4" x14ac:dyDescent="0.2">
      <c r="A121" s="41" t="s">
        <v>125</v>
      </c>
      <c r="B121" s="100">
        <v>100</v>
      </c>
      <c r="C121" s="12"/>
    </row>
    <row r="122" spans="1:3" hidden="1" outlineLevel="4" x14ac:dyDescent="0.2">
      <c r="A122" s="41" t="s">
        <v>143</v>
      </c>
      <c r="B122" s="100">
        <v>1000</v>
      </c>
      <c r="C122" s="12"/>
    </row>
    <row r="123" spans="1:3" hidden="1" outlineLevel="4" x14ac:dyDescent="0.2">
      <c r="A123" s="41" t="s">
        <v>93</v>
      </c>
      <c r="B123" s="100">
        <v>4000</v>
      </c>
      <c r="C123" s="12"/>
    </row>
    <row r="124" spans="1:3" hidden="1" outlineLevel="4" x14ac:dyDescent="0.2">
      <c r="A124" s="41" t="s">
        <v>155</v>
      </c>
      <c r="B124" s="100">
        <v>2000</v>
      </c>
      <c r="C124" s="12"/>
    </row>
    <row r="125" spans="1:3" hidden="1" outlineLevel="4" x14ac:dyDescent="0.2">
      <c r="A125" s="41" t="s">
        <v>127</v>
      </c>
      <c r="B125" s="100">
        <v>500</v>
      </c>
      <c r="C125" s="12"/>
    </row>
    <row r="126" spans="1:3" hidden="1" outlineLevel="4" x14ac:dyDescent="0.2">
      <c r="A126" s="41" t="s">
        <v>149</v>
      </c>
      <c r="B126" s="100">
        <v>500</v>
      </c>
      <c r="C126" s="12"/>
    </row>
    <row r="127" spans="1:3" hidden="1" outlineLevel="4" x14ac:dyDescent="0.2">
      <c r="A127" s="41" t="s">
        <v>141</v>
      </c>
      <c r="B127" s="100">
        <v>250</v>
      </c>
      <c r="C127" s="12"/>
    </row>
    <row r="128" spans="1:3" hidden="1" outlineLevel="4" x14ac:dyDescent="0.2">
      <c r="A128" s="41" t="s">
        <v>144</v>
      </c>
      <c r="B128" s="100">
        <v>150</v>
      </c>
      <c r="C128" s="12"/>
    </row>
    <row r="129" spans="1:3" hidden="1" outlineLevel="4" x14ac:dyDescent="0.2">
      <c r="A129" s="41" t="s">
        <v>145</v>
      </c>
      <c r="B129" s="100">
        <v>10000</v>
      </c>
      <c r="C129" s="12"/>
    </row>
    <row r="130" spans="1:3" hidden="1" outlineLevel="4" x14ac:dyDescent="0.2">
      <c r="A130" s="41" t="s">
        <v>146</v>
      </c>
      <c r="B130" s="100">
        <v>4000</v>
      </c>
      <c r="C130" s="12"/>
    </row>
    <row r="131" spans="1:3" ht="15.75" hidden="1" outlineLevel="3" collapsed="1" x14ac:dyDescent="0.25">
      <c r="A131" s="43" t="s">
        <v>217</v>
      </c>
      <c r="B131" s="103">
        <f>SUM(B101:B130)</f>
        <v>226976</v>
      </c>
    </row>
    <row r="132" spans="1:3" ht="15.75" hidden="1" outlineLevel="3" x14ac:dyDescent="0.25">
      <c r="A132" s="43"/>
      <c r="B132" s="103"/>
    </row>
    <row r="133" spans="1:3" ht="15.75" hidden="1" outlineLevel="2" collapsed="1" x14ac:dyDescent="0.25">
      <c r="A133" s="44" t="s">
        <v>218</v>
      </c>
      <c r="B133" s="103">
        <f>SUM(B16,B41,B69,B99,B131)</f>
        <v>2636674</v>
      </c>
      <c r="C133" s="42"/>
    </row>
    <row r="134" spans="1:3" ht="15.75" hidden="1" outlineLevel="3" x14ac:dyDescent="0.25">
      <c r="A134" s="44"/>
      <c r="B134" s="104"/>
      <c r="C134" s="42"/>
    </row>
    <row r="135" spans="1:3" hidden="1" outlineLevel="3" x14ac:dyDescent="0.2">
      <c r="A135" s="41" t="s">
        <v>114</v>
      </c>
      <c r="B135" s="100">
        <v>460008</v>
      </c>
      <c r="C135" s="12"/>
    </row>
    <row r="136" spans="1:3" hidden="1" outlineLevel="3" x14ac:dyDescent="0.2">
      <c r="A136" s="41" t="s">
        <v>130</v>
      </c>
      <c r="B136" s="100">
        <v>500</v>
      </c>
      <c r="C136" s="12"/>
    </row>
    <row r="137" spans="1:3" hidden="1" outlineLevel="3" x14ac:dyDescent="0.2">
      <c r="A137" s="41" t="s">
        <v>131</v>
      </c>
      <c r="B137" s="100">
        <v>3600</v>
      </c>
      <c r="C137" s="12"/>
    </row>
    <row r="138" spans="1:3" hidden="1" outlineLevel="3" x14ac:dyDescent="0.2">
      <c r="A138" s="41" t="s">
        <v>147</v>
      </c>
      <c r="B138" s="100">
        <v>600</v>
      </c>
      <c r="C138" s="12"/>
    </row>
    <row r="139" spans="1:3" hidden="1" outlineLevel="3" x14ac:dyDescent="0.2">
      <c r="A139" s="41" t="s">
        <v>132</v>
      </c>
      <c r="B139" s="100">
        <v>7644</v>
      </c>
      <c r="C139" s="12"/>
    </row>
    <row r="140" spans="1:3" hidden="1" outlineLevel="3" x14ac:dyDescent="0.2">
      <c r="A140" s="41" t="s">
        <v>133</v>
      </c>
      <c r="B140" s="100">
        <v>76080</v>
      </c>
      <c r="C140" s="12"/>
    </row>
    <row r="141" spans="1:3" hidden="1" outlineLevel="3" x14ac:dyDescent="0.2">
      <c r="A141" s="41" t="s">
        <v>115</v>
      </c>
      <c r="B141" s="100">
        <v>36135</v>
      </c>
      <c r="C141" s="12"/>
    </row>
    <row r="142" spans="1:3" hidden="1" outlineLevel="3" x14ac:dyDescent="0.2">
      <c r="A142" s="41" t="s">
        <v>134</v>
      </c>
      <c r="B142" s="100">
        <v>80766</v>
      </c>
      <c r="C142" s="12"/>
    </row>
    <row r="143" spans="1:3" hidden="1" outlineLevel="3" x14ac:dyDescent="0.2">
      <c r="A143" s="41" t="s">
        <v>135</v>
      </c>
      <c r="B143" s="100">
        <v>628</v>
      </c>
      <c r="C143" s="12"/>
    </row>
    <row r="144" spans="1:3" hidden="1" outlineLevel="3" x14ac:dyDescent="0.2">
      <c r="A144" s="41" t="s">
        <v>148</v>
      </c>
      <c r="B144" s="100">
        <v>100</v>
      </c>
      <c r="C144" s="12"/>
    </row>
    <row r="145" spans="1:3" hidden="1" outlineLevel="3" x14ac:dyDescent="0.2">
      <c r="A145" s="41" t="s">
        <v>137</v>
      </c>
      <c r="B145" s="100">
        <v>20000</v>
      </c>
      <c r="C145" s="12"/>
    </row>
    <row r="146" spans="1:3" hidden="1" outlineLevel="3" x14ac:dyDescent="0.2">
      <c r="A146" s="41" t="s">
        <v>138</v>
      </c>
      <c r="B146" s="100">
        <v>5000</v>
      </c>
      <c r="C146" s="12"/>
    </row>
    <row r="147" spans="1:3" hidden="1" outlineLevel="3" x14ac:dyDescent="0.2">
      <c r="A147" s="41" t="s">
        <v>116</v>
      </c>
      <c r="B147" s="100">
        <v>2100</v>
      </c>
      <c r="C147" s="12"/>
    </row>
    <row r="148" spans="1:3" hidden="1" outlineLevel="3" x14ac:dyDescent="0.2">
      <c r="A148" s="41" t="s">
        <v>139</v>
      </c>
      <c r="B148" s="100">
        <v>4250</v>
      </c>
      <c r="C148" s="12"/>
    </row>
    <row r="149" spans="1:3" hidden="1" outlineLevel="3" x14ac:dyDescent="0.2">
      <c r="A149" s="41" t="s">
        <v>117</v>
      </c>
      <c r="B149" s="100">
        <v>5250</v>
      </c>
      <c r="C149" s="12"/>
    </row>
    <row r="150" spans="1:3" hidden="1" outlineLevel="3" x14ac:dyDescent="0.2">
      <c r="A150" s="41" t="s">
        <v>118</v>
      </c>
      <c r="B150" s="100">
        <v>2500</v>
      </c>
      <c r="C150" s="12"/>
    </row>
    <row r="151" spans="1:3" hidden="1" outlineLevel="3" x14ac:dyDescent="0.2">
      <c r="A151" s="41" t="s">
        <v>119</v>
      </c>
      <c r="B151" s="100">
        <v>2250</v>
      </c>
      <c r="C151" s="12"/>
    </row>
    <row r="152" spans="1:3" hidden="1" outlineLevel="3" x14ac:dyDescent="0.2">
      <c r="A152" s="41" t="s">
        <v>120</v>
      </c>
      <c r="B152" s="100">
        <v>10564</v>
      </c>
      <c r="C152" s="12"/>
    </row>
    <row r="153" spans="1:3" hidden="1" outlineLevel="3" x14ac:dyDescent="0.2">
      <c r="A153" s="41" t="s">
        <v>122</v>
      </c>
      <c r="B153" s="100">
        <v>1250</v>
      </c>
      <c r="C153" s="12"/>
    </row>
    <row r="154" spans="1:3" hidden="1" outlineLevel="3" x14ac:dyDescent="0.2">
      <c r="A154" s="41" t="s">
        <v>123</v>
      </c>
      <c r="B154" s="100">
        <v>35000</v>
      </c>
      <c r="C154" s="12"/>
    </row>
    <row r="155" spans="1:3" hidden="1" outlineLevel="3" x14ac:dyDescent="0.2">
      <c r="A155" s="41" t="s">
        <v>124</v>
      </c>
      <c r="B155" s="100">
        <v>5000</v>
      </c>
      <c r="C155" s="12"/>
    </row>
    <row r="156" spans="1:3" hidden="1" outlineLevel="3" x14ac:dyDescent="0.2">
      <c r="A156" s="41" t="s">
        <v>125</v>
      </c>
      <c r="B156" s="100">
        <v>500</v>
      </c>
      <c r="C156" s="12"/>
    </row>
    <row r="157" spans="1:3" hidden="1" outlineLevel="3" x14ac:dyDescent="0.2">
      <c r="A157" s="41" t="s">
        <v>126</v>
      </c>
      <c r="B157" s="100">
        <v>1500</v>
      </c>
      <c r="C157" s="12"/>
    </row>
    <row r="158" spans="1:3" hidden="1" outlineLevel="3" x14ac:dyDescent="0.2">
      <c r="A158" s="41" t="s">
        <v>143</v>
      </c>
      <c r="B158" s="100">
        <v>500</v>
      </c>
      <c r="C158" s="12"/>
    </row>
    <row r="159" spans="1:3" hidden="1" outlineLevel="3" x14ac:dyDescent="0.2">
      <c r="A159" s="41" t="s">
        <v>127</v>
      </c>
      <c r="B159" s="100">
        <v>29000</v>
      </c>
      <c r="C159" s="12"/>
    </row>
    <row r="160" spans="1:3" hidden="1" outlineLevel="3" x14ac:dyDescent="0.2">
      <c r="A160" s="41" t="s">
        <v>129</v>
      </c>
      <c r="B160" s="100">
        <v>20000</v>
      </c>
      <c r="C160" s="12"/>
    </row>
    <row r="161" spans="1:4" hidden="1" outlineLevel="3" x14ac:dyDescent="0.2">
      <c r="A161" s="41" t="s">
        <v>149</v>
      </c>
      <c r="B161" s="100">
        <v>378</v>
      </c>
      <c r="C161" s="12"/>
    </row>
    <row r="162" spans="1:4" hidden="1" outlineLevel="3" x14ac:dyDescent="0.2">
      <c r="A162" s="41" t="s">
        <v>145</v>
      </c>
      <c r="B162" s="100">
        <v>34600</v>
      </c>
      <c r="C162" s="12"/>
    </row>
    <row r="163" spans="1:4" ht="15.75" hidden="1" outlineLevel="2" collapsed="1" x14ac:dyDescent="0.25">
      <c r="A163" s="44" t="s">
        <v>219</v>
      </c>
      <c r="B163" s="103">
        <f>SUM(B135:B162)</f>
        <v>845703</v>
      </c>
      <c r="C163" s="12"/>
      <c r="D163" s="11"/>
    </row>
    <row r="164" spans="1:4" ht="15.75" hidden="1" outlineLevel="3" x14ac:dyDescent="0.25">
      <c r="A164" s="44"/>
      <c r="B164" s="103"/>
      <c r="C164" s="12"/>
      <c r="D164" s="11"/>
    </row>
    <row r="165" spans="1:4" hidden="1" outlineLevel="3" x14ac:dyDescent="0.2">
      <c r="A165" s="41" t="s">
        <v>114</v>
      </c>
      <c r="B165" s="100">
        <v>782229</v>
      </c>
      <c r="C165" s="12"/>
    </row>
    <row r="166" spans="1:4" hidden="1" outlineLevel="3" x14ac:dyDescent="0.2">
      <c r="A166" s="41" t="s">
        <v>130</v>
      </c>
      <c r="B166" s="100">
        <v>150</v>
      </c>
      <c r="C166" s="12"/>
    </row>
    <row r="167" spans="1:4" hidden="1" outlineLevel="3" x14ac:dyDescent="0.2">
      <c r="A167" s="41" t="s">
        <v>131</v>
      </c>
      <c r="B167" s="100">
        <v>3600</v>
      </c>
      <c r="C167" s="12"/>
    </row>
    <row r="168" spans="1:4" hidden="1" outlineLevel="3" x14ac:dyDescent="0.2">
      <c r="A168" s="41" t="s">
        <v>147</v>
      </c>
      <c r="B168" s="100">
        <v>600</v>
      </c>
      <c r="C168" s="12"/>
    </row>
    <row r="169" spans="1:4" hidden="1" outlineLevel="3" x14ac:dyDescent="0.2">
      <c r="A169" s="41" t="s">
        <v>132</v>
      </c>
      <c r="B169" s="100">
        <v>8000</v>
      </c>
      <c r="C169" s="12"/>
    </row>
    <row r="170" spans="1:4" hidden="1" outlineLevel="3" x14ac:dyDescent="0.2">
      <c r="A170" s="41" t="s">
        <v>133</v>
      </c>
      <c r="B170" s="100">
        <v>114120</v>
      </c>
      <c r="C170" s="12"/>
    </row>
    <row r="171" spans="1:4" hidden="1" outlineLevel="3" x14ac:dyDescent="0.2">
      <c r="A171" s="41" t="s">
        <v>134</v>
      </c>
      <c r="B171" s="100">
        <v>60786</v>
      </c>
      <c r="C171" s="12"/>
    </row>
    <row r="172" spans="1:4" hidden="1" outlineLevel="3" x14ac:dyDescent="0.2">
      <c r="A172" s="41" t="s">
        <v>135</v>
      </c>
      <c r="B172" s="100">
        <v>135846</v>
      </c>
      <c r="C172" s="12"/>
    </row>
    <row r="173" spans="1:4" hidden="1" outlineLevel="3" x14ac:dyDescent="0.2">
      <c r="A173" s="41" t="s">
        <v>136</v>
      </c>
      <c r="B173" s="100">
        <v>1114</v>
      </c>
      <c r="C173" s="12"/>
    </row>
    <row r="174" spans="1:4" hidden="1" outlineLevel="3" x14ac:dyDescent="0.2">
      <c r="A174" s="41" t="s">
        <v>137</v>
      </c>
      <c r="B174" s="100">
        <v>499</v>
      </c>
      <c r="C174" s="12"/>
    </row>
    <row r="175" spans="1:4" hidden="1" outlineLevel="3" x14ac:dyDescent="0.2">
      <c r="A175" s="41" t="s">
        <v>116</v>
      </c>
      <c r="B175" s="100">
        <v>4000</v>
      </c>
      <c r="C175" s="12"/>
    </row>
    <row r="176" spans="1:4" hidden="1" outlineLevel="3" x14ac:dyDescent="0.2">
      <c r="A176" s="41" t="s">
        <v>139</v>
      </c>
      <c r="B176" s="100">
        <v>3000</v>
      </c>
      <c r="C176" s="12"/>
    </row>
    <row r="177" spans="1:3" hidden="1" outlineLevel="3" x14ac:dyDescent="0.2">
      <c r="A177" s="41" t="s">
        <v>117</v>
      </c>
      <c r="B177" s="100">
        <v>4500</v>
      </c>
      <c r="C177" s="12"/>
    </row>
    <row r="178" spans="1:3" hidden="1" outlineLevel="3" x14ac:dyDescent="0.2">
      <c r="A178" s="41" t="s">
        <v>118</v>
      </c>
      <c r="B178" s="100">
        <v>250</v>
      </c>
    </row>
    <row r="179" spans="1:3" hidden="1" outlineLevel="3" x14ac:dyDescent="0.2">
      <c r="A179" s="41" t="s">
        <v>119</v>
      </c>
      <c r="B179" s="100">
        <v>4000</v>
      </c>
      <c r="C179" s="12"/>
    </row>
    <row r="180" spans="1:3" hidden="1" outlineLevel="3" x14ac:dyDescent="0.2">
      <c r="A180" s="41" t="s">
        <v>120</v>
      </c>
      <c r="B180" s="100">
        <v>7000</v>
      </c>
      <c r="C180" s="12"/>
    </row>
    <row r="181" spans="1:3" hidden="1" outlineLevel="3" x14ac:dyDescent="0.2">
      <c r="A181" s="41" t="s">
        <v>121</v>
      </c>
      <c r="B181" s="100">
        <v>9000</v>
      </c>
      <c r="C181" s="12"/>
    </row>
    <row r="182" spans="1:3" hidden="1" outlineLevel="3" x14ac:dyDescent="0.2">
      <c r="A182" s="41" t="s">
        <v>122</v>
      </c>
      <c r="B182" s="100">
        <v>2000</v>
      </c>
      <c r="C182" s="12"/>
    </row>
    <row r="183" spans="1:3" hidden="1" outlineLevel="3" x14ac:dyDescent="0.2">
      <c r="A183" s="41" t="s">
        <v>140</v>
      </c>
      <c r="B183" s="100">
        <v>1250</v>
      </c>
      <c r="C183" s="12"/>
    </row>
    <row r="184" spans="1:3" hidden="1" outlineLevel="3" x14ac:dyDescent="0.2">
      <c r="A184" s="41" t="s">
        <v>123</v>
      </c>
      <c r="B184" s="100">
        <v>250</v>
      </c>
      <c r="C184" s="12"/>
    </row>
    <row r="185" spans="1:3" hidden="1" outlineLevel="3" x14ac:dyDescent="0.2">
      <c r="A185" s="41" t="s">
        <v>124</v>
      </c>
      <c r="B185" s="100">
        <v>1000</v>
      </c>
      <c r="C185" s="12"/>
    </row>
    <row r="186" spans="1:3" hidden="1" outlineLevel="3" x14ac:dyDescent="0.2">
      <c r="A186" s="41" t="s">
        <v>125</v>
      </c>
      <c r="B186" s="100">
        <v>5000</v>
      </c>
      <c r="C186" s="12"/>
    </row>
    <row r="187" spans="1:3" hidden="1" outlineLevel="3" x14ac:dyDescent="0.2">
      <c r="A187" s="41" t="s">
        <v>126</v>
      </c>
      <c r="B187" s="100">
        <v>4000</v>
      </c>
      <c r="C187" s="12"/>
    </row>
    <row r="188" spans="1:3" hidden="1" outlineLevel="3" x14ac:dyDescent="0.2">
      <c r="A188" s="41" t="s">
        <v>143</v>
      </c>
      <c r="B188" s="100">
        <v>500</v>
      </c>
      <c r="C188" s="12"/>
    </row>
    <row r="189" spans="1:3" hidden="1" outlineLevel="3" x14ac:dyDescent="0.2">
      <c r="A189" s="41" t="s">
        <v>127</v>
      </c>
      <c r="B189" s="100">
        <v>100</v>
      </c>
      <c r="C189" s="12"/>
    </row>
    <row r="190" spans="1:3" hidden="1" outlineLevel="3" x14ac:dyDescent="0.2">
      <c r="A190" s="41" t="s">
        <v>129</v>
      </c>
      <c r="B190" s="100">
        <v>100</v>
      </c>
      <c r="C190" s="12"/>
    </row>
    <row r="191" spans="1:3" hidden="1" outlineLevel="3" x14ac:dyDescent="0.2">
      <c r="A191" s="41" t="s">
        <v>144</v>
      </c>
      <c r="B191" s="100">
        <v>6000</v>
      </c>
      <c r="C191" s="12"/>
    </row>
    <row r="192" spans="1:3" ht="15.75" hidden="1" outlineLevel="2" collapsed="1" x14ac:dyDescent="0.25">
      <c r="A192" s="44" t="s">
        <v>221</v>
      </c>
      <c r="B192" s="103">
        <f>SUM(B165:B191)</f>
        <v>1158894</v>
      </c>
    </row>
    <row r="193" spans="1:3" ht="15.75" hidden="1" outlineLevel="3" x14ac:dyDescent="0.25">
      <c r="A193" s="44"/>
      <c r="B193" s="103"/>
    </row>
    <row r="194" spans="1:3" hidden="1" outlineLevel="3" x14ac:dyDescent="0.2">
      <c r="A194" s="41" t="s">
        <v>114</v>
      </c>
      <c r="B194" s="100">
        <v>860414</v>
      </c>
      <c r="C194" s="12"/>
    </row>
    <row r="195" spans="1:3" hidden="1" outlineLevel="3" x14ac:dyDescent="0.2">
      <c r="A195" s="41" t="s">
        <v>130</v>
      </c>
      <c r="B195" s="100">
        <v>2500</v>
      </c>
      <c r="C195" s="12"/>
    </row>
    <row r="196" spans="1:3" hidden="1" outlineLevel="3" x14ac:dyDescent="0.2">
      <c r="A196" s="41" t="s">
        <v>131</v>
      </c>
      <c r="B196" s="100">
        <v>3900</v>
      </c>
      <c r="C196" s="12"/>
    </row>
    <row r="197" spans="1:3" hidden="1" outlineLevel="3" x14ac:dyDescent="0.2">
      <c r="A197" s="41" t="s">
        <v>147</v>
      </c>
      <c r="B197" s="100">
        <v>6700</v>
      </c>
      <c r="C197" s="12"/>
    </row>
    <row r="198" spans="1:3" hidden="1" outlineLevel="3" x14ac:dyDescent="0.2">
      <c r="A198" s="41" t="s">
        <v>132</v>
      </c>
      <c r="B198" s="100">
        <v>7700</v>
      </c>
      <c r="C198" s="12"/>
    </row>
    <row r="199" spans="1:3" hidden="1" outlineLevel="3" x14ac:dyDescent="0.2">
      <c r="A199" s="41" t="s">
        <v>133</v>
      </c>
      <c r="B199" s="100">
        <v>133140</v>
      </c>
      <c r="C199" s="12"/>
    </row>
    <row r="200" spans="1:3" hidden="1" outlineLevel="3" x14ac:dyDescent="0.2">
      <c r="A200" s="41" t="s">
        <v>115</v>
      </c>
      <c r="B200" s="100">
        <v>67414</v>
      </c>
      <c r="C200" s="12"/>
    </row>
    <row r="201" spans="1:3" hidden="1" outlineLevel="3" x14ac:dyDescent="0.2">
      <c r="A201" s="41" t="s">
        <v>134</v>
      </c>
      <c r="B201" s="100">
        <v>150645</v>
      </c>
      <c r="C201" s="12"/>
    </row>
    <row r="202" spans="1:3" hidden="1" outlineLevel="3" x14ac:dyDescent="0.2">
      <c r="A202" s="41" t="s">
        <v>135</v>
      </c>
      <c r="B202" s="100">
        <v>1276</v>
      </c>
      <c r="C202" s="12"/>
    </row>
    <row r="203" spans="1:3" hidden="1" outlineLevel="3" x14ac:dyDescent="0.2">
      <c r="A203" s="41" t="s">
        <v>136</v>
      </c>
      <c r="B203" s="100">
        <v>1200</v>
      </c>
      <c r="C203" s="12"/>
    </row>
    <row r="204" spans="1:3" hidden="1" outlineLevel="3" x14ac:dyDescent="0.2">
      <c r="A204" s="41" t="s">
        <v>137</v>
      </c>
      <c r="B204" s="100">
        <v>84000</v>
      </c>
      <c r="C204" s="12"/>
    </row>
    <row r="205" spans="1:3" hidden="1" outlineLevel="3" x14ac:dyDescent="0.2">
      <c r="A205" s="41" t="s">
        <v>116</v>
      </c>
      <c r="B205" s="100">
        <v>18732</v>
      </c>
      <c r="C205" s="12"/>
    </row>
    <row r="206" spans="1:3" hidden="1" outlineLevel="3" x14ac:dyDescent="0.2">
      <c r="A206" s="41" t="s">
        <v>150</v>
      </c>
      <c r="B206" s="100">
        <v>2000</v>
      </c>
      <c r="C206" s="12"/>
    </row>
    <row r="207" spans="1:3" hidden="1" outlineLevel="3" x14ac:dyDescent="0.2">
      <c r="A207" s="41" t="s">
        <v>139</v>
      </c>
      <c r="B207" s="100">
        <v>1752</v>
      </c>
      <c r="C207" s="12"/>
    </row>
    <row r="208" spans="1:3" hidden="1" outlineLevel="3" x14ac:dyDescent="0.2">
      <c r="A208" s="41" t="s">
        <v>119</v>
      </c>
      <c r="B208" s="100">
        <v>200</v>
      </c>
      <c r="C208" s="12"/>
    </row>
    <row r="209" spans="1:3" hidden="1" outlineLevel="3" x14ac:dyDescent="0.2">
      <c r="A209" s="41" t="s">
        <v>120</v>
      </c>
      <c r="B209" s="100">
        <v>30000</v>
      </c>
      <c r="C209" s="12"/>
    </row>
    <row r="210" spans="1:3" hidden="1" outlineLevel="3" x14ac:dyDescent="0.2">
      <c r="A210" s="41" t="s">
        <v>121</v>
      </c>
      <c r="B210" s="100">
        <v>2000</v>
      </c>
      <c r="C210" s="12"/>
    </row>
    <row r="211" spans="1:3" hidden="1" outlineLevel="3" x14ac:dyDescent="0.2">
      <c r="A211" s="41" t="s">
        <v>122</v>
      </c>
      <c r="B211" s="100">
        <v>5340</v>
      </c>
      <c r="C211" s="12"/>
    </row>
    <row r="212" spans="1:3" hidden="1" outlineLevel="3" x14ac:dyDescent="0.2">
      <c r="A212" s="41" t="s">
        <v>124</v>
      </c>
      <c r="B212" s="100">
        <v>2000</v>
      </c>
      <c r="C212" s="12"/>
    </row>
    <row r="213" spans="1:3" hidden="1" outlineLevel="3" x14ac:dyDescent="0.2">
      <c r="A213" s="41" t="s">
        <v>125</v>
      </c>
      <c r="B213" s="100">
        <v>200</v>
      </c>
      <c r="C213" s="12"/>
    </row>
    <row r="214" spans="1:3" hidden="1" outlineLevel="3" x14ac:dyDescent="0.2">
      <c r="A214" s="41" t="s">
        <v>126</v>
      </c>
      <c r="B214" s="100">
        <v>2000</v>
      </c>
      <c r="C214" s="12"/>
    </row>
    <row r="215" spans="1:3" hidden="1" outlineLevel="3" x14ac:dyDescent="0.2">
      <c r="A215" s="41" t="s">
        <v>143</v>
      </c>
      <c r="B215" s="100">
        <v>6601</v>
      </c>
      <c r="C215" s="12"/>
    </row>
    <row r="216" spans="1:3" hidden="1" outlineLevel="3" x14ac:dyDescent="0.2">
      <c r="A216" s="41" t="s">
        <v>141</v>
      </c>
      <c r="B216" s="100">
        <v>56000</v>
      </c>
      <c r="C216" s="12"/>
    </row>
    <row r="217" spans="1:3" hidden="1" outlineLevel="3" x14ac:dyDescent="0.2">
      <c r="A217" s="41" t="s">
        <v>144</v>
      </c>
      <c r="B217" s="100">
        <v>15000</v>
      </c>
      <c r="C217" s="12"/>
    </row>
    <row r="218" spans="1:3" hidden="1" outlineLevel="3" x14ac:dyDescent="0.2">
      <c r="A218" s="41" t="s">
        <v>145</v>
      </c>
      <c r="B218" s="100">
        <v>460523</v>
      </c>
      <c r="C218" s="12"/>
    </row>
    <row r="219" spans="1:3" hidden="1" outlineLevel="3" x14ac:dyDescent="0.2">
      <c r="A219" s="41" t="s">
        <v>146</v>
      </c>
      <c r="B219" s="100">
        <v>97157</v>
      </c>
      <c r="C219" s="12"/>
    </row>
    <row r="220" spans="1:3" ht="15.75" hidden="1" outlineLevel="2" collapsed="1" x14ac:dyDescent="0.25">
      <c r="A220" s="44" t="s">
        <v>222</v>
      </c>
      <c r="B220" s="105">
        <f>SUM(B194:B219)</f>
        <v>2018394</v>
      </c>
      <c r="C220" s="12"/>
    </row>
    <row r="221" spans="1:3" ht="15.75" hidden="1" outlineLevel="2" x14ac:dyDescent="0.25">
      <c r="A221" s="45"/>
      <c r="C221" s="12"/>
    </row>
    <row r="222" spans="1:3" ht="15.75" hidden="1" outlineLevel="1" collapsed="1" x14ac:dyDescent="0.25">
      <c r="A222" s="83" t="s">
        <v>205</v>
      </c>
      <c r="B222" s="106">
        <f>SUM(B133,B163,B192,B220)</f>
        <v>6659665</v>
      </c>
      <c r="C222" s="12"/>
    </row>
    <row r="223" spans="1:3" ht="15.75" hidden="1" outlineLevel="2" x14ac:dyDescent="0.25">
      <c r="A223" s="83"/>
      <c r="B223" s="107"/>
      <c r="C223" s="12"/>
    </row>
    <row r="224" spans="1:3" hidden="1" outlineLevel="3" x14ac:dyDescent="0.2">
      <c r="A224" s="84" t="s">
        <v>114</v>
      </c>
      <c r="B224" s="108">
        <v>563227</v>
      </c>
      <c r="C224" s="12"/>
    </row>
    <row r="225" spans="1:3" hidden="1" outlineLevel="3" x14ac:dyDescent="0.2">
      <c r="A225" s="84" t="s">
        <v>130</v>
      </c>
      <c r="B225" s="108">
        <v>150</v>
      </c>
      <c r="C225" s="12"/>
    </row>
    <row r="226" spans="1:3" hidden="1" outlineLevel="3" x14ac:dyDescent="0.2">
      <c r="A226" s="84" t="s">
        <v>131</v>
      </c>
      <c r="B226" s="108">
        <v>3810</v>
      </c>
      <c r="C226" s="12"/>
    </row>
    <row r="227" spans="1:3" hidden="1" outlineLevel="3" x14ac:dyDescent="0.2">
      <c r="A227" s="84" t="s">
        <v>147</v>
      </c>
      <c r="B227" s="108">
        <v>1200</v>
      </c>
      <c r="C227" s="12"/>
    </row>
    <row r="228" spans="1:3" hidden="1" outlineLevel="3" x14ac:dyDescent="0.2">
      <c r="A228" s="84" t="s">
        <v>132</v>
      </c>
      <c r="B228" s="108">
        <v>6780</v>
      </c>
      <c r="C228" s="12"/>
    </row>
    <row r="229" spans="1:3" hidden="1" outlineLevel="3" x14ac:dyDescent="0.2">
      <c r="A229" s="84" t="s">
        <v>133</v>
      </c>
      <c r="B229" s="108">
        <v>85590</v>
      </c>
      <c r="C229" s="12"/>
    </row>
    <row r="230" spans="1:3" hidden="1" outlineLevel="3" x14ac:dyDescent="0.2">
      <c r="A230" s="84" t="s">
        <v>115</v>
      </c>
      <c r="B230" s="108">
        <v>44073</v>
      </c>
      <c r="C230" s="12"/>
    </row>
    <row r="231" spans="1:3" hidden="1" outlineLevel="3" x14ac:dyDescent="0.2">
      <c r="A231" s="84" t="s">
        <v>134</v>
      </c>
      <c r="B231" s="108">
        <v>98663</v>
      </c>
      <c r="C231" s="12"/>
    </row>
    <row r="232" spans="1:3" hidden="1" outlineLevel="3" x14ac:dyDescent="0.2">
      <c r="A232" s="84" t="s">
        <v>135</v>
      </c>
      <c r="B232" s="108">
        <v>917</v>
      </c>
      <c r="C232" s="12"/>
    </row>
    <row r="233" spans="1:3" hidden="1" outlineLevel="3" x14ac:dyDescent="0.2">
      <c r="A233" s="84" t="s">
        <v>136</v>
      </c>
      <c r="B233" s="108">
        <v>100</v>
      </c>
      <c r="C233" s="12"/>
    </row>
    <row r="234" spans="1:3" hidden="1" outlineLevel="3" x14ac:dyDescent="0.2">
      <c r="A234" s="84" t="s">
        <v>142</v>
      </c>
      <c r="B234" s="108">
        <v>3000</v>
      </c>
      <c r="C234" s="12"/>
    </row>
    <row r="235" spans="1:3" hidden="1" outlineLevel="3" x14ac:dyDescent="0.2">
      <c r="A235" s="84" t="s">
        <v>116</v>
      </c>
      <c r="B235" s="108">
        <v>3960</v>
      </c>
      <c r="C235" s="12"/>
    </row>
    <row r="236" spans="1:3" hidden="1" outlineLevel="3" x14ac:dyDescent="0.2">
      <c r="A236" s="84" t="s">
        <v>152</v>
      </c>
      <c r="B236" s="108">
        <v>200</v>
      </c>
      <c r="C236" s="12"/>
    </row>
    <row r="237" spans="1:3" hidden="1" outlineLevel="3" x14ac:dyDescent="0.2">
      <c r="A237" s="84" t="s">
        <v>139</v>
      </c>
      <c r="B237" s="108">
        <v>7000</v>
      </c>
      <c r="C237" s="12"/>
    </row>
    <row r="238" spans="1:3" hidden="1" outlineLevel="3" x14ac:dyDescent="0.2">
      <c r="A238" s="84" t="s">
        <v>117</v>
      </c>
      <c r="B238" s="108">
        <v>1000</v>
      </c>
      <c r="C238" s="12"/>
    </row>
    <row r="239" spans="1:3" hidden="1" outlineLevel="3" x14ac:dyDescent="0.2">
      <c r="A239" s="84" t="s">
        <v>118</v>
      </c>
      <c r="B239" s="108">
        <v>4400</v>
      </c>
      <c r="C239" s="12"/>
    </row>
    <row r="240" spans="1:3" hidden="1" outlineLevel="3" x14ac:dyDescent="0.2">
      <c r="A240" s="84" t="s">
        <v>119</v>
      </c>
      <c r="B240" s="108">
        <v>700</v>
      </c>
      <c r="C240" s="12"/>
    </row>
    <row r="241" spans="1:3" hidden="1" outlineLevel="3" x14ac:dyDescent="0.2">
      <c r="A241" s="84" t="s">
        <v>120</v>
      </c>
      <c r="B241" s="108">
        <v>10050</v>
      </c>
      <c r="C241" s="12"/>
    </row>
    <row r="242" spans="1:3" hidden="1" outlineLevel="3" x14ac:dyDescent="0.2">
      <c r="A242" s="84" t="s">
        <v>121</v>
      </c>
      <c r="B242" s="108">
        <v>1500</v>
      </c>
      <c r="C242" s="12"/>
    </row>
    <row r="243" spans="1:3" hidden="1" outlineLevel="3" x14ac:dyDescent="0.2">
      <c r="A243" s="84" t="s">
        <v>122</v>
      </c>
      <c r="B243" s="108">
        <v>5000</v>
      </c>
      <c r="C243" s="12"/>
    </row>
    <row r="244" spans="1:3" hidden="1" outlineLevel="3" x14ac:dyDescent="0.2">
      <c r="A244" s="84" t="s">
        <v>124</v>
      </c>
      <c r="B244" s="108">
        <v>3000</v>
      </c>
      <c r="C244" s="12"/>
    </row>
    <row r="245" spans="1:3" hidden="1" outlineLevel="3" x14ac:dyDescent="0.2">
      <c r="A245" s="84" t="s">
        <v>125</v>
      </c>
      <c r="B245" s="108">
        <v>2500</v>
      </c>
      <c r="C245" s="12"/>
    </row>
    <row r="246" spans="1:3" hidden="1" outlineLevel="3" x14ac:dyDescent="0.2">
      <c r="A246" s="84" t="s">
        <v>126</v>
      </c>
      <c r="B246" s="108">
        <v>1700</v>
      </c>
      <c r="C246" s="12"/>
    </row>
    <row r="247" spans="1:3" hidden="1" outlineLevel="3" x14ac:dyDescent="0.2">
      <c r="A247" s="84" t="s">
        <v>143</v>
      </c>
      <c r="B247" s="108">
        <v>100</v>
      </c>
      <c r="C247" s="12"/>
    </row>
    <row r="248" spans="1:3" hidden="1" outlineLevel="3" x14ac:dyDescent="0.2">
      <c r="A248" s="84" t="s">
        <v>127</v>
      </c>
      <c r="B248" s="108">
        <v>1400</v>
      </c>
      <c r="C248" s="12"/>
    </row>
    <row r="249" spans="1:3" hidden="1" outlineLevel="3" x14ac:dyDescent="0.2">
      <c r="A249" s="84" t="s">
        <v>128</v>
      </c>
      <c r="B249" s="108">
        <v>4000</v>
      </c>
      <c r="C249" s="12"/>
    </row>
    <row r="250" spans="1:3" hidden="1" outlineLevel="3" x14ac:dyDescent="0.2">
      <c r="A250" s="84" t="s">
        <v>141</v>
      </c>
      <c r="B250" s="108">
        <v>3244</v>
      </c>
      <c r="C250" s="12"/>
    </row>
    <row r="251" spans="1:3" hidden="1" outlineLevel="3" x14ac:dyDescent="0.2">
      <c r="A251" s="84" t="s">
        <v>144</v>
      </c>
      <c r="B251" s="108">
        <v>100</v>
      </c>
      <c r="C251" s="12"/>
    </row>
    <row r="252" spans="1:3" ht="14.25" hidden="1" customHeight="1" outlineLevel="2" collapsed="1" x14ac:dyDescent="0.25">
      <c r="A252" s="85" t="s">
        <v>223</v>
      </c>
      <c r="B252" s="109">
        <f>SUM(B224:B251)</f>
        <v>857364</v>
      </c>
      <c r="C252" s="12"/>
    </row>
    <row r="253" spans="1:3" ht="14.25" hidden="1" customHeight="1" outlineLevel="3" x14ac:dyDescent="0.25">
      <c r="A253" s="85"/>
      <c r="B253" s="110"/>
      <c r="C253" s="12"/>
    </row>
    <row r="254" spans="1:3" ht="14.25" hidden="1" customHeight="1" outlineLevel="3" x14ac:dyDescent="0.2">
      <c r="A254" s="84" t="s">
        <v>114</v>
      </c>
      <c r="B254" s="108">
        <v>586713</v>
      </c>
      <c r="C254" s="12"/>
    </row>
    <row r="255" spans="1:3" ht="14.25" hidden="1" customHeight="1" outlineLevel="3" x14ac:dyDescent="0.2">
      <c r="A255" s="84" t="s">
        <v>130</v>
      </c>
      <c r="B255" s="108">
        <v>3000</v>
      </c>
      <c r="C255" s="12"/>
    </row>
    <row r="256" spans="1:3" hidden="1" outlineLevel="3" x14ac:dyDescent="0.2">
      <c r="A256" s="84" t="s">
        <v>131</v>
      </c>
      <c r="B256" s="108">
        <v>7400</v>
      </c>
      <c r="C256" s="12"/>
    </row>
    <row r="257" spans="1:3" hidden="1" outlineLevel="3" x14ac:dyDescent="0.2">
      <c r="A257" s="84" t="s">
        <v>147</v>
      </c>
      <c r="B257" s="108">
        <v>11000</v>
      </c>
      <c r="C257" s="12"/>
    </row>
    <row r="258" spans="1:3" hidden="1" outlineLevel="3" x14ac:dyDescent="0.2">
      <c r="A258" s="84" t="s">
        <v>133</v>
      </c>
      <c r="B258" s="108">
        <v>123630</v>
      </c>
      <c r="C258" s="12"/>
    </row>
    <row r="259" spans="1:3" hidden="1" outlineLevel="3" x14ac:dyDescent="0.2">
      <c r="A259" s="84" t="s">
        <v>115</v>
      </c>
      <c r="B259" s="108">
        <v>46520</v>
      </c>
      <c r="C259" s="12"/>
    </row>
    <row r="260" spans="1:3" hidden="1" outlineLevel="3" x14ac:dyDescent="0.2">
      <c r="A260" s="84" t="s">
        <v>134</v>
      </c>
      <c r="B260" s="108">
        <v>103978</v>
      </c>
      <c r="C260" s="12"/>
    </row>
    <row r="261" spans="1:3" hidden="1" outlineLevel="3" x14ac:dyDescent="0.2">
      <c r="A261" s="84" t="s">
        <v>135</v>
      </c>
      <c r="B261" s="108">
        <v>3942</v>
      </c>
      <c r="C261" s="12"/>
    </row>
    <row r="262" spans="1:3" hidden="1" outlineLevel="3" x14ac:dyDescent="0.2">
      <c r="A262" s="84" t="s">
        <v>136</v>
      </c>
      <c r="B262" s="108">
        <v>1650</v>
      </c>
      <c r="C262" s="12"/>
    </row>
    <row r="263" spans="1:3" hidden="1" outlineLevel="3" x14ac:dyDescent="0.2">
      <c r="A263" s="84" t="s">
        <v>148</v>
      </c>
      <c r="B263" s="108">
        <v>100</v>
      </c>
      <c r="C263" s="12"/>
    </row>
    <row r="264" spans="1:3" hidden="1" outlineLevel="3" x14ac:dyDescent="0.2">
      <c r="A264" s="84" t="s">
        <v>142</v>
      </c>
      <c r="B264" s="108">
        <v>7500</v>
      </c>
      <c r="C264" s="12"/>
    </row>
    <row r="265" spans="1:3" hidden="1" outlineLevel="3" x14ac:dyDescent="0.2">
      <c r="A265" s="84" t="s">
        <v>137</v>
      </c>
      <c r="B265" s="108">
        <v>14000</v>
      </c>
      <c r="C265" s="12"/>
    </row>
    <row r="266" spans="1:3" hidden="1" outlineLevel="3" x14ac:dyDescent="0.2">
      <c r="A266" s="84" t="s">
        <v>116</v>
      </c>
      <c r="B266" s="108">
        <v>10500</v>
      </c>
      <c r="C266" s="12"/>
    </row>
    <row r="267" spans="1:3" hidden="1" outlineLevel="3" x14ac:dyDescent="0.2">
      <c r="A267" s="84" t="s">
        <v>161</v>
      </c>
      <c r="B267" s="108">
        <v>3000</v>
      </c>
      <c r="C267" s="12"/>
    </row>
    <row r="268" spans="1:3" hidden="1" outlineLevel="3" x14ac:dyDescent="0.2">
      <c r="A268" s="84" t="s">
        <v>162</v>
      </c>
      <c r="B268" s="108">
        <v>2500</v>
      </c>
      <c r="C268" s="12"/>
    </row>
    <row r="269" spans="1:3" hidden="1" outlineLevel="3" x14ac:dyDescent="0.2">
      <c r="A269" s="84" t="s">
        <v>152</v>
      </c>
      <c r="B269" s="108">
        <v>1500</v>
      </c>
      <c r="C269" s="12"/>
    </row>
    <row r="270" spans="1:3" hidden="1" outlineLevel="3" x14ac:dyDescent="0.2">
      <c r="A270" s="84" t="s">
        <v>150</v>
      </c>
      <c r="B270" s="108">
        <v>200</v>
      </c>
      <c r="C270" s="12"/>
    </row>
    <row r="271" spans="1:3" hidden="1" outlineLevel="3" x14ac:dyDescent="0.2">
      <c r="A271" s="84" t="s">
        <v>119</v>
      </c>
      <c r="B271" s="108">
        <v>700</v>
      </c>
      <c r="C271" s="12"/>
    </row>
    <row r="272" spans="1:3" hidden="1" outlineLevel="3" x14ac:dyDescent="0.2">
      <c r="A272" s="84" t="s">
        <v>120</v>
      </c>
      <c r="B272" s="108">
        <v>2300</v>
      </c>
      <c r="C272" s="12"/>
    </row>
    <row r="273" spans="1:3" hidden="1" outlineLevel="3" x14ac:dyDescent="0.2">
      <c r="A273" s="84" t="s">
        <v>121</v>
      </c>
      <c r="B273" s="108">
        <v>500</v>
      </c>
      <c r="C273" s="12"/>
    </row>
    <row r="274" spans="1:3" hidden="1" outlineLevel="3" x14ac:dyDescent="0.2">
      <c r="A274" s="84" t="s">
        <v>122</v>
      </c>
      <c r="B274" s="108">
        <v>1000</v>
      </c>
      <c r="C274" s="12"/>
    </row>
    <row r="275" spans="1:3" hidden="1" outlineLevel="3" x14ac:dyDescent="0.2">
      <c r="A275" s="84" t="s">
        <v>123</v>
      </c>
      <c r="B275" s="108">
        <v>230000</v>
      </c>
      <c r="C275" s="12"/>
    </row>
    <row r="276" spans="1:3" hidden="1" outlineLevel="3" x14ac:dyDescent="0.2">
      <c r="A276" s="84" t="s">
        <v>124</v>
      </c>
      <c r="B276" s="108">
        <v>2025</v>
      </c>
      <c r="C276" s="12"/>
    </row>
    <row r="277" spans="1:3" hidden="1" outlineLevel="3" x14ac:dyDescent="0.2">
      <c r="A277" s="84" t="s">
        <v>125</v>
      </c>
      <c r="B277" s="108">
        <v>2800</v>
      </c>
      <c r="C277" s="12"/>
    </row>
    <row r="278" spans="1:3" hidden="1" outlineLevel="3" x14ac:dyDescent="0.2">
      <c r="A278" s="84" t="s">
        <v>126</v>
      </c>
      <c r="B278" s="108">
        <v>700</v>
      </c>
      <c r="C278" s="12"/>
    </row>
    <row r="279" spans="1:3" hidden="1" outlineLevel="3" x14ac:dyDescent="0.2">
      <c r="A279" s="84" t="s">
        <v>191</v>
      </c>
      <c r="B279" s="108">
        <v>2000</v>
      </c>
      <c r="C279" s="12"/>
    </row>
    <row r="280" spans="1:3" hidden="1" outlineLevel="3" x14ac:dyDescent="0.2">
      <c r="A280" s="84" t="s">
        <v>157</v>
      </c>
      <c r="B280" s="108">
        <v>500</v>
      </c>
      <c r="C280" s="12"/>
    </row>
    <row r="281" spans="1:3" hidden="1" outlineLevel="3" x14ac:dyDescent="0.2">
      <c r="A281" s="84" t="s">
        <v>93</v>
      </c>
      <c r="B281" s="108">
        <v>19530</v>
      </c>
      <c r="C281" s="12"/>
    </row>
    <row r="282" spans="1:3" hidden="1" outlineLevel="3" x14ac:dyDescent="0.2">
      <c r="A282" s="84" t="s">
        <v>192</v>
      </c>
      <c r="B282" s="108">
        <v>3000</v>
      </c>
      <c r="C282" s="12"/>
    </row>
    <row r="283" spans="1:3" hidden="1" outlineLevel="3" x14ac:dyDescent="0.2">
      <c r="A283" s="84" t="s">
        <v>127</v>
      </c>
      <c r="B283" s="108">
        <v>150</v>
      </c>
      <c r="C283" s="12"/>
    </row>
    <row r="284" spans="1:3" hidden="1" outlineLevel="3" x14ac:dyDescent="0.2">
      <c r="A284" s="84" t="s">
        <v>225</v>
      </c>
      <c r="B284" s="108">
        <v>500</v>
      </c>
      <c r="C284" s="12"/>
    </row>
    <row r="285" spans="1:3" ht="15.75" hidden="1" outlineLevel="2" collapsed="1" x14ac:dyDescent="0.25">
      <c r="A285" s="85" t="s">
        <v>224</v>
      </c>
      <c r="B285" s="109">
        <f>SUM(B254:B284)</f>
        <v>1192838</v>
      </c>
      <c r="C285" s="12"/>
    </row>
    <row r="286" spans="1:3" ht="15.75" hidden="1" outlineLevel="3" x14ac:dyDescent="0.25">
      <c r="A286" s="85"/>
      <c r="B286" s="110"/>
      <c r="C286" s="12"/>
    </row>
    <row r="287" spans="1:3" hidden="1" outlineLevel="3" x14ac:dyDescent="0.2">
      <c r="A287" s="84" t="s">
        <v>114</v>
      </c>
      <c r="B287" s="108">
        <v>738416</v>
      </c>
      <c r="C287" s="12"/>
    </row>
    <row r="288" spans="1:3" hidden="1" outlineLevel="3" x14ac:dyDescent="0.2">
      <c r="A288" s="84" t="s">
        <v>130</v>
      </c>
      <c r="B288" s="108">
        <v>6500</v>
      </c>
      <c r="C288" s="12"/>
    </row>
    <row r="289" spans="1:3" hidden="1" outlineLevel="3" x14ac:dyDescent="0.2">
      <c r="A289" s="84" t="s">
        <v>131</v>
      </c>
      <c r="B289" s="108">
        <v>5431</v>
      </c>
      <c r="C289" s="12"/>
    </row>
    <row r="290" spans="1:3" hidden="1" outlineLevel="3" x14ac:dyDescent="0.2">
      <c r="A290" s="84" t="s">
        <v>147</v>
      </c>
      <c r="B290" s="108">
        <v>2000</v>
      </c>
      <c r="C290" s="12"/>
    </row>
    <row r="291" spans="1:3" hidden="1" outlineLevel="3" x14ac:dyDescent="0.2">
      <c r="A291" s="84" t="s">
        <v>133</v>
      </c>
      <c r="B291" s="108">
        <v>142650</v>
      </c>
      <c r="C291" s="12"/>
    </row>
    <row r="292" spans="1:3" hidden="1" outlineLevel="3" x14ac:dyDescent="0.2">
      <c r="A292" s="84" t="s">
        <v>115</v>
      </c>
      <c r="B292" s="108">
        <v>57555</v>
      </c>
      <c r="C292" s="12"/>
    </row>
    <row r="293" spans="1:3" hidden="1" outlineLevel="3" x14ac:dyDescent="0.2">
      <c r="A293" s="84" t="s">
        <v>134</v>
      </c>
      <c r="B293" s="108">
        <v>128640</v>
      </c>
      <c r="C293" s="12"/>
    </row>
    <row r="294" spans="1:3" hidden="1" outlineLevel="3" x14ac:dyDescent="0.2">
      <c r="A294" s="84" t="s">
        <v>135</v>
      </c>
      <c r="B294" s="108">
        <v>1749</v>
      </c>
      <c r="C294" s="12"/>
    </row>
    <row r="295" spans="1:3" hidden="1" outlineLevel="3" x14ac:dyDescent="0.2">
      <c r="A295" s="84" t="s">
        <v>136</v>
      </c>
      <c r="B295" s="108">
        <v>500</v>
      </c>
      <c r="C295" s="12"/>
    </row>
    <row r="296" spans="1:3" hidden="1" outlineLevel="3" x14ac:dyDescent="0.2">
      <c r="A296" s="84" t="s">
        <v>137</v>
      </c>
      <c r="B296" s="108">
        <v>50500</v>
      </c>
      <c r="C296" s="12"/>
    </row>
    <row r="297" spans="1:3" hidden="1" outlineLevel="3" x14ac:dyDescent="0.2">
      <c r="A297" s="84" t="s">
        <v>116</v>
      </c>
      <c r="B297" s="108">
        <v>6061</v>
      </c>
      <c r="C297" s="12"/>
    </row>
    <row r="298" spans="1:3" hidden="1" outlineLevel="3" x14ac:dyDescent="0.2">
      <c r="A298" s="84" t="s">
        <v>152</v>
      </c>
      <c r="B298" s="108">
        <v>1000</v>
      </c>
      <c r="C298" s="12"/>
    </row>
    <row r="299" spans="1:3" hidden="1" outlineLevel="3" x14ac:dyDescent="0.2">
      <c r="A299" s="84" t="s">
        <v>139</v>
      </c>
      <c r="B299" s="108">
        <v>3600</v>
      </c>
      <c r="C299" s="12"/>
    </row>
    <row r="300" spans="1:3" hidden="1" outlineLevel="3" x14ac:dyDescent="0.2">
      <c r="A300" s="84" t="s">
        <v>153</v>
      </c>
      <c r="B300" s="108">
        <v>300</v>
      </c>
      <c r="C300" s="12"/>
    </row>
    <row r="301" spans="1:3" hidden="1" outlineLevel="3" x14ac:dyDescent="0.2">
      <c r="A301" s="84" t="s">
        <v>156</v>
      </c>
      <c r="B301" s="108">
        <v>400</v>
      </c>
      <c r="C301" s="12"/>
    </row>
    <row r="302" spans="1:3" hidden="1" outlineLevel="3" x14ac:dyDescent="0.2">
      <c r="A302" s="84" t="s">
        <v>119</v>
      </c>
      <c r="B302" s="108">
        <v>2500</v>
      </c>
      <c r="C302" s="12"/>
    </row>
    <row r="303" spans="1:3" hidden="1" outlineLevel="3" x14ac:dyDescent="0.2">
      <c r="A303" s="84" t="s">
        <v>120</v>
      </c>
      <c r="B303" s="108">
        <v>8082</v>
      </c>
      <c r="C303" s="12"/>
    </row>
    <row r="304" spans="1:3" hidden="1" outlineLevel="3" x14ac:dyDescent="0.2">
      <c r="A304" s="84" t="s">
        <v>122</v>
      </c>
      <c r="B304" s="108">
        <v>700</v>
      </c>
      <c r="C304" s="12"/>
    </row>
    <row r="305" spans="1:3" hidden="1" outlineLevel="3" x14ac:dyDescent="0.2">
      <c r="A305" s="84" t="s">
        <v>140</v>
      </c>
      <c r="B305" s="108">
        <v>240</v>
      </c>
      <c r="C305" s="12"/>
    </row>
    <row r="306" spans="1:3" hidden="1" outlineLevel="3" x14ac:dyDescent="0.2">
      <c r="A306" s="84" t="s">
        <v>124</v>
      </c>
      <c r="B306" s="108">
        <v>6900</v>
      </c>
      <c r="C306" s="12"/>
    </row>
    <row r="307" spans="1:3" hidden="1" outlineLevel="3" x14ac:dyDescent="0.2">
      <c r="A307" s="84" t="s">
        <v>125</v>
      </c>
      <c r="B307" s="108">
        <v>600</v>
      </c>
      <c r="C307" s="12"/>
    </row>
    <row r="308" spans="1:3" hidden="1" outlineLevel="3" x14ac:dyDescent="0.2">
      <c r="A308" s="84" t="s">
        <v>126</v>
      </c>
      <c r="B308" s="108">
        <v>1000</v>
      </c>
      <c r="C308" s="12"/>
    </row>
    <row r="309" spans="1:3" hidden="1" outlineLevel="3" x14ac:dyDescent="0.2">
      <c r="A309" s="84" t="s">
        <v>143</v>
      </c>
      <c r="B309" s="108">
        <v>1500</v>
      </c>
      <c r="C309" s="12"/>
    </row>
    <row r="310" spans="1:3" hidden="1" outlineLevel="3" x14ac:dyDescent="0.2">
      <c r="A310" s="84" t="s">
        <v>93</v>
      </c>
      <c r="B310" s="108">
        <v>12000</v>
      </c>
      <c r="C310" s="12"/>
    </row>
    <row r="311" spans="1:3" hidden="1" outlineLevel="3" x14ac:dyDescent="0.2">
      <c r="A311" s="84" t="s">
        <v>155</v>
      </c>
      <c r="B311" s="108">
        <v>4000</v>
      </c>
      <c r="C311" s="12"/>
    </row>
    <row r="312" spans="1:3" hidden="1" outlineLevel="3" x14ac:dyDescent="0.2">
      <c r="A312" s="84" t="s">
        <v>141</v>
      </c>
      <c r="B312" s="108">
        <v>200</v>
      </c>
      <c r="C312" s="12"/>
    </row>
    <row r="313" spans="1:3" hidden="1" outlineLevel="3" x14ac:dyDescent="0.2">
      <c r="A313" s="84" t="s">
        <v>145</v>
      </c>
      <c r="B313" s="108">
        <v>2000</v>
      </c>
      <c r="C313" s="12"/>
    </row>
    <row r="314" spans="1:3" hidden="1" outlineLevel="3" x14ac:dyDescent="0.2">
      <c r="A314" s="84" t="s">
        <v>190</v>
      </c>
      <c r="B314" s="108">
        <v>4000</v>
      </c>
      <c r="C314" s="12"/>
    </row>
    <row r="315" spans="1:3" ht="15.75" hidden="1" outlineLevel="2" collapsed="1" x14ac:dyDescent="0.25">
      <c r="A315" s="85" t="s">
        <v>226</v>
      </c>
      <c r="B315" s="109">
        <f>SUM(B287:B314)</f>
        <v>1189024</v>
      </c>
      <c r="C315" s="12"/>
    </row>
    <row r="316" spans="1:3" ht="15.75" hidden="1" outlineLevel="3" x14ac:dyDescent="0.25">
      <c r="A316" s="85"/>
      <c r="B316" s="109"/>
      <c r="C316" s="12"/>
    </row>
    <row r="317" spans="1:3" hidden="1" outlineLevel="3" x14ac:dyDescent="0.2">
      <c r="A317" s="84" t="s">
        <v>114</v>
      </c>
      <c r="B317" s="108">
        <v>73344</v>
      </c>
      <c r="C317" s="12"/>
    </row>
    <row r="318" spans="1:3" hidden="1" outlineLevel="3" x14ac:dyDescent="0.2">
      <c r="A318" s="84" t="s">
        <v>131</v>
      </c>
      <c r="B318" s="108">
        <v>390</v>
      </c>
      <c r="C318" s="12"/>
    </row>
    <row r="319" spans="1:3" hidden="1" outlineLevel="3" x14ac:dyDescent="0.2">
      <c r="A319" s="84" t="s">
        <v>133</v>
      </c>
      <c r="B319" s="108">
        <v>9510</v>
      </c>
      <c r="C319" s="12"/>
    </row>
    <row r="320" spans="1:3" hidden="1" outlineLevel="3" x14ac:dyDescent="0.2">
      <c r="A320" s="84" t="s">
        <v>228</v>
      </c>
      <c r="B320" s="108">
        <v>5000</v>
      </c>
      <c r="C320" s="12"/>
    </row>
    <row r="321" spans="1:3" hidden="1" outlineLevel="3" x14ac:dyDescent="0.2">
      <c r="A321" s="84" t="s">
        <v>229</v>
      </c>
      <c r="B321" s="108">
        <v>11000</v>
      </c>
      <c r="C321" s="12"/>
    </row>
    <row r="322" spans="1:3" hidden="1" outlineLevel="3" x14ac:dyDescent="0.2">
      <c r="A322" s="84" t="s">
        <v>230</v>
      </c>
      <c r="B322" s="108">
        <v>100</v>
      </c>
      <c r="C322" s="12"/>
    </row>
    <row r="323" spans="1:3" hidden="1" outlineLevel="3" x14ac:dyDescent="0.2">
      <c r="A323" s="84" t="s">
        <v>116</v>
      </c>
      <c r="B323" s="108">
        <v>1100</v>
      </c>
      <c r="C323" s="12"/>
    </row>
    <row r="324" spans="1:3" hidden="1" outlineLevel="3" x14ac:dyDescent="0.2">
      <c r="A324" s="84" t="s">
        <v>231</v>
      </c>
      <c r="B324" s="108">
        <v>8500</v>
      </c>
      <c r="C324" s="12"/>
    </row>
    <row r="325" spans="1:3" hidden="1" outlineLevel="3" x14ac:dyDescent="0.2">
      <c r="A325" s="84" t="s">
        <v>117</v>
      </c>
      <c r="B325" s="108">
        <v>500</v>
      </c>
      <c r="C325" s="12"/>
    </row>
    <row r="326" spans="1:3" hidden="1" outlineLevel="3" x14ac:dyDescent="0.2">
      <c r="A326" s="84" t="s">
        <v>118</v>
      </c>
      <c r="B326" s="108">
        <v>3500</v>
      </c>
      <c r="C326" s="12"/>
    </row>
    <row r="327" spans="1:3" hidden="1" outlineLevel="3" x14ac:dyDescent="0.2">
      <c r="A327" s="84" t="s">
        <v>232</v>
      </c>
      <c r="B327" s="108">
        <v>2500</v>
      </c>
      <c r="C327" s="12"/>
    </row>
    <row r="328" spans="1:3" hidden="1" outlineLevel="3" x14ac:dyDescent="0.2">
      <c r="A328" s="84" t="s">
        <v>120</v>
      </c>
      <c r="B328" s="108">
        <v>2500</v>
      </c>
      <c r="C328" s="12"/>
    </row>
    <row r="329" spans="1:3" hidden="1" outlineLevel="3" x14ac:dyDescent="0.2">
      <c r="A329" s="84" t="s">
        <v>121</v>
      </c>
      <c r="B329" s="108">
        <v>200</v>
      </c>
      <c r="C329" s="12"/>
    </row>
    <row r="330" spans="1:3" hidden="1" outlineLevel="3" x14ac:dyDescent="0.2">
      <c r="A330" s="84" t="s">
        <v>140</v>
      </c>
      <c r="B330" s="108">
        <v>3600</v>
      </c>
      <c r="C330" s="12"/>
    </row>
    <row r="331" spans="1:3" hidden="1" outlineLevel="3" x14ac:dyDescent="0.2">
      <c r="A331" s="84" t="s">
        <v>233</v>
      </c>
      <c r="B331" s="108">
        <v>33800</v>
      </c>
      <c r="C331" s="12"/>
    </row>
    <row r="332" spans="1:3" hidden="1" outlineLevel="3" x14ac:dyDescent="0.2">
      <c r="A332" s="84" t="s">
        <v>124</v>
      </c>
      <c r="B332" s="108">
        <v>500</v>
      </c>
      <c r="C332" s="12"/>
    </row>
    <row r="333" spans="1:3" hidden="1" outlineLevel="3" x14ac:dyDescent="0.2">
      <c r="A333" s="84" t="s">
        <v>125</v>
      </c>
      <c r="B333" s="108">
        <v>500</v>
      </c>
      <c r="C333" s="12"/>
    </row>
    <row r="334" spans="1:3" hidden="1" outlineLevel="3" x14ac:dyDescent="0.2">
      <c r="A334" s="84" t="s">
        <v>126</v>
      </c>
      <c r="B334" s="108">
        <v>12550</v>
      </c>
      <c r="C334" s="12"/>
    </row>
    <row r="335" spans="1:3" hidden="1" outlineLevel="3" x14ac:dyDescent="0.2">
      <c r="A335" s="84" t="s">
        <v>127</v>
      </c>
      <c r="B335" s="108">
        <v>850</v>
      </c>
      <c r="C335" s="12"/>
    </row>
    <row r="336" spans="1:3" hidden="1" outlineLevel="3" x14ac:dyDescent="0.2">
      <c r="A336" s="84" t="s">
        <v>234</v>
      </c>
      <c r="B336" s="108">
        <v>730</v>
      </c>
      <c r="C336" s="12"/>
    </row>
    <row r="337" spans="1:3" hidden="1" outlineLevel="3" x14ac:dyDescent="0.2">
      <c r="A337" s="84" t="s">
        <v>144</v>
      </c>
      <c r="B337" s="108">
        <v>50</v>
      </c>
      <c r="C337" s="12"/>
    </row>
    <row r="338" spans="1:3" hidden="1" outlineLevel="3" x14ac:dyDescent="0.2">
      <c r="A338" s="84" t="s">
        <v>203</v>
      </c>
      <c r="B338" s="108">
        <v>756</v>
      </c>
      <c r="C338" s="12"/>
    </row>
    <row r="339" spans="1:3" hidden="1" outlineLevel="3" x14ac:dyDescent="0.2">
      <c r="A339" s="84" t="s">
        <v>235</v>
      </c>
      <c r="B339" s="108">
        <v>2850</v>
      </c>
      <c r="C339" s="12"/>
    </row>
    <row r="340" spans="1:3" ht="15.75" hidden="1" outlineLevel="2" collapsed="1" x14ac:dyDescent="0.25">
      <c r="A340" s="85" t="s">
        <v>227</v>
      </c>
      <c r="B340" s="109">
        <f>SUM(B317:B339)</f>
        <v>174330</v>
      </c>
      <c r="C340" s="12"/>
    </row>
    <row r="341" spans="1:3" ht="15.75" hidden="1" outlineLevel="2" x14ac:dyDescent="0.25">
      <c r="A341" s="83"/>
      <c r="B341" s="108"/>
      <c r="C341" s="12"/>
    </row>
    <row r="342" spans="1:3" ht="15.75" hidden="1" outlineLevel="1" collapsed="1" x14ac:dyDescent="0.25">
      <c r="A342" s="83" t="s">
        <v>206</v>
      </c>
      <c r="B342" s="106">
        <f>SUM(B252,B285,B315,B340)</f>
        <v>3413556</v>
      </c>
      <c r="C342" s="12"/>
    </row>
    <row r="343" spans="1:3" ht="15.75" hidden="1" outlineLevel="2" x14ac:dyDescent="0.25">
      <c r="A343" s="83"/>
      <c r="B343" s="106"/>
      <c r="C343" s="12"/>
    </row>
    <row r="344" spans="1:3" ht="15.75" hidden="1" outlineLevel="4" x14ac:dyDescent="0.25">
      <c r="A344" s="83"/>
      <c r="B344" s="106"/>
      <c r="C344" s="12"/>
    </row>
    <row r="345" spans="1:3" hidden="1" outlineLevel="4" x14ac:dyDescent="0.2">
      <c r="A345" s="84" t="s">
        <v>114</v>
      </c>
      <c r="B345" s="108">
        <v>1223258</v>
      </c>
      <c r="C345" s="12"/>
    </row>
    <row r="346" spans="1:3" hidden="1" outlineLevel="4" x14ac:dyDescent="0.2">
      <c r="A346" s="84" t="s">
        <v>130</v>
      </c>
      <c r="B346" s="108">
        <v>10000</v>
      </c>
      <c r="C346" s="12"/>
    </row>
    <row r="347" spans="1:3" hidden="1" outlineLevel="4" x14ac:dyDescent="0.2">
      <c r="A347" s="84" t="s">
        <v>131</v>
      </c>
      <c r="B347" s="108">
        <v>19500</v>
      </c>
      <c r="C347" s="12"/>
    </row>
    <row r="348" spans="1:3" hidden="1" outlineLevel="4" x14ac:dyDescent="0.2">
      <c r="A348" s="84" t="s">
        <v>147</v>
      </c>
      <c r="B348" s="108">
        <v>98000</v>
      </c>
      <c r="C348" s="12"/>
    </row>
    <row r="349" spans="1:3" hidden="1" outlineLevel="4" x14ac:dyDescent="0.2">
      <c r="A349" s="84" t="s">
        <v>132</v>
      </c>
      <c r="B349" s="108">
        <v>8000</v>
      </c>
      <c r="C349" s="12"/>
    </row>
    <row r="350" spans="1:3" hidden="1" outlineLevel="4" x14ac:dyDescent="0.2">
      <c r="A350" s="84" t="s">
        <v>133</v>
      </c>
      <c r="B350" s="108">
        <v>133140</v>
      </c>
      <c r="C350" s="12"/>
    </row>
    <row r="351" spans="1:3" hidden="1" outlineLevel="4" x14ac:dyDescent="0.2">
      <c r="A351" s="84" t="s">
        <v>115</v>
      </c>
      <c r="B351" s="108">
        <v>103945</v>
      </c>
      <c r="C351" s="12"/>
    </row>
    <row r="352" spans="1:3" hidden="1" outlineLevel="4" x14ac:dyDescent="0.2">
      <c r="A352" s="84" t="s">
        <v>134</v>
      </c>
      <c r="B352" s="108">
        <v>232323</v>
      </c>
      <c r="C352" s="12"/>
    </row>
    <row r="353" spans="1:3" hidden="1" outlineLevel="4" x14ac:dyDescent="0.2">
      <c r="A353" s="84" t="s">
        <v>135</v>
      </c>
      <c r="B353" s="108">
        <v>14102</v>
      </c>
      <c r="C353" s="12"/>
    </row>
    <row r="354" spans="1:3" hidden="1" outlineLevel="4" x14ac:dyDescent="0.2">
      <c r="A354" s="84" t="s">
        <v>136</v>
      </c>
      <c r="B354" s="108">
        <v>29350</v>
      </c>
      <c r="C354" s="12"/>
    </row>
    <row r="355" spans="1:3" hidden="1" outlineLevel="4" x14ac:dyDescent="0.2">
      <c r="A355" s="84" t="s">
        <v>148</v>
      </c>
      <c r="B355" s="108">
        <v>100</v>
      </c>
      <c r="C355" s="12"/>
    </row>
    <row r="356" spans="1:3" hidden="1" outlineLevel="4" x14ac:dyDescent="0.2">
      <c r="A356" s="84" t="s">
        <v>137</v>
      </c>
      <c r="B356" s="108">
        <v>44840</v>
      </c>
      <c r="C356" s="12"/>
    </row>
    <row r="357" spans="1:3" hidden="1" outlineLevel="4" x14ac:dyDescent="0.2">
      <c r="A357" s="84" t="s">
        <v>116</v>
      </c>
      <c r="B357" s="108">
        <v>59702</v>
      </c>
      <c r="C357" s="12"/>
    </row>
    <row r="358" spans="1:3" hidden="1" outlineLevel="4" x14ac:dyDescent="0.2">
      <c r="A358" s="84" t="s">
        <v>152</v>
      </c>
      <c r="B358" s="108">
        <v>5000</v>
      </c>
      <c r="C358" s="12"/>
    </row>
    <row r="359" spans="1:3" hidden="1" outlineLevel="4" x14ac:dyDescent="0.2">
      <c r="A359" s="84" t="s">
        <v>150</v>
      </c>
      <c r="B359" s="108">
        <v>3000</v>
      </c>
      <c r="C359" s="12"/>
    </row>
    <row r="360" spans="1:3" hidden="1" outlineLevel="4" x14ac:dyDescent="0.2">
      <c r="A360" s="84" t="s">
        <v>139</v>
      </c>
      <c r="B360" s="108">
        <v>3000</v>
      </c>
      <c r="C360" s="12"/>
    </row>
    <row r="361" spans="1:3" hidden="1" outlineLevel="4" x14ac:dyDescent="0.2">
      <c r="A361" s="84" t="s">
        <v>156</v>
      </c>
      <c r="B361" s="108">
        <v>40000</v>
      </c>
      <c r="C361" s="12"/>
    </row>
    <row r="362" spans="1:3" hidden="1" outlineLevel="4" x14ac:dyDescent="0.2">
      <c r="A362" s="84" t="s">
        <v>194</v>
      </c>
      <c r="B362" s="108">
        <v>135000</v>
      </c>
      <c r="C362" s="12"/>
    </row>
    <row r="363" spans="1:3" hidden="1" outlineLevel="4" x14ac:dyDescent="0.2">
      <c r="A363" s="84" t="s">
        <v>119</v>
      </c>
      <c r="B363" s="108">
        <v>3500</v>
      </c>
      <c r="C363" s="12"/>
    </row>
    <row r="364" spans="1:3" hidden="1" outlineLevel="4" x14ac:dyDescent="0.2">
      <c r="A364" s="84" t="s">
        <v>120</v>
      </c>
      <c r="B364" s="108">
        <v>85000</v>
      </c>
      <c r="C364" s="12"/>
    </row>
    <row r="365" spans="1:3" hidden="1" outlineLevel="4" x14ac:dyDescent="0.2">
      <c r="A365" s="84" t="s">
        <v>122</v>
      </c>
      <c r="B365" s="108">
        <v>6000</v>
      </c>
      <c r="C365" s="12"/>
    </row>
    <row r="366" spans="1:3" hidden="1" outlineLevel="4" x14ac:dyDescent="0.2">
      <c r="A366" s="84" t="s">
        <v>123</v>
      </c>
      <c r="B366" s="108">
        <v>2200</v>
      </c>
      <c r="C366" s="12"/>
    </row>
    <row r="367" spans="1:3" hidden="1" outlineLevel="4" x14ac:dyDescent="0.2">
      <c r="A367" s="84" t="s">
        <v>124</v>
      </c>
      <c r="B367" s="108">
        <v>5000</v>
      </c>
      <c r="C367" s="12"/>
    </row>
    <row r="368" spans="1:3" hidden="1" outlineLevel="4" x14ac:dyDescent="0.2">
      <c r="A368" s="84" t="s">
        <v>125</v>
      </c>
      <c r="B368" s="108">
        <v>1340</v>
      </c>
      <c r="C368" s="12"/>
    </row>
    <row r="369" spans="1:3" hidden="1" outlineLevel="4" x14ac:dyDescent="0.2">
      <c r="A369" s="84" t="s">
        <v>126</v>
      </c>
      <c r="B369" s="108">
        <v>20000</v>
      </c>
      <c r="C369" s="12"/>
    </row>
    <row r="370" spans="1:3" hidden="1" outlineLevel="4" x14ac:dyDescent="0.2">
      <c r="A370" s="84" t="s">
        <v>143</v>
      </c>
      <c r="B370" s="108">
        <v>12000</v>
      </c>
      <c r="C370" s="12"/>
    </row>
    <row r="371" spans="1:3" hidden="1" outlineLevel="4" x14ac:dyDescent="0.2">
      <c r="A371" s="84" t="s">
        <v>93</v>
      </c>
      <c r="B371" s="108">
        <v>21321</v>
      </c>
      <c r="C371" s="12"/>
    </row>
    <row r="372" spans="1:3" hidden="1" outlineLevel="4" x14ac:dyDescent="0.2">
      <c r="A372" s="84" t="s">
        <v>155</v>
      </c>
      <c r="B372" s="108">
        <v>2500</v>
      </c>
      <c r="C372" s="12"/>
    </row>
    <row r="373" spans="1:3" hidden="1" outlineLevel="4" x14ac:dyDescent="0.2">
      <c r="A373" s="84" t="s">
        <v>127</v>
      </c>
      <c r="B373" s="108">
        <v>1000</v>
      </c>
      <c r="C373" s="12"/>
    </row>
    <row r="374" spans="1:3" hidden="1" outlineLevel="4" x14ac:dyDescent="0.2">
      <c r="A374" s="84" t="s">
        <v>128</v>
      </c>
      <c r="B374" s="108">
        <v>500</v>
      </c>
      <c r="C374" s="12"/>
    </row>
    <row r="375" spans="1:3" hidden="1" outlineLevel="4" x14ac:dyDescent="0.2">
      <c r="A375" s="84" t="s">
        <v>129</v>
      </c>
      <c r="B375" s="108">
        <v>12500</v>
      </c>
      <c r="C375" s="12"/>
    </row>
    <row r="376" spans="1:3" hidden="1" outlineLevel="4" x14ac:dyDescent="0.2">
      <c r="A376" s="84" t="s">
        <v>166</v>
      </c>
      <c r="B376" s="108">
        <v>2500</v>
      </c>
      <c r="C376" s="12"/>
    </row>
    <row r="377" spans="1:3" hidden="1" outlineLevel="4" x14ac:dyDescent="0.2">
      <c r="A377" s="84" t="s">
        <v>149</v>
      </c>
      <c r="B377" s="108">
        <v>3000</v>
      </c>
      <c r="C377" s="12"/>
    </row>
    <row r="378" spans="1:3" hidden="1" outlineLevel="4" x14ac:dyDescent="0.2">
      <c r="A378" s="84" t="s">
        <v>144</v>
      </c>
      <c r="B378" s="108">
        <v>1000</v>
      </c>
      <c r="C378" s="12"/>
    </row>
    <row r="379" spans="1:3" hidden="1" outlineLevel="4" x14ac:dyDescent="0.2">
      <c r="A379" s="84" t="s">
        <v>145</v>
      </c>
      <c r="B379" s="108">
        <v>40451</v>
      </c>
      <c r="C379" s="12"/>
    </row>
    <row r="380" spans="1:3" ht="15.75" hidden="1" outlineLevel="3" collapsed="1" x14ac:dyDescent="0.25">
      <c r="A380" s="86" t="s">
        <v>220</v>
      </c>
      <c r="B380" s="111">
        <f>SUM(B345:B379)</f>
        <v>2382072</v>
      </c>
      <c r="C380" s="12"/>
    </row>
    <row r="381" spans="1:3" ht="15.75" hidden="1" outlineLevel="4" x14ac:dyDescent="0.25">
      <c r="A381" s="83"/>
      <c r="B381" s="112"/>
      <c r="C381" s="12"/>
    </row>
    <row r="382" spans="1:3" hidden="1" outlineLevel="4" x14ac:dyDescent="0.2">
      <c r="A382" s="84" t="s">
        <v>114</v>
      </c>
      <c r="B382" s="108">
        <v>9634365</v>
      </c>
      <c r="C382" s="12"/>
    </row>
    <row r="383" spans="1:3" hidden="1" outlineLevel="4" x14ac:dyDescent="0.2">
      <c r="A383" s="84" t="s">
        <v>130</v>
      </c>
      <c r="B383" s="108">
        <v>625000</v>
      </c>
      <c r="C383" s="12"/>
    </row>
    <row r="384" spans="1:3" hidden="1" outlineLevel="4" x14ac:dyDescent="0.2">
      <c r="A384" s="84" t="s">
        <v>164</v>
      </c>
      <c r="B384" s="108">
        <v>84500</v>
      </c>
      <c r="C384" s="12"/>
    </row>
    <row r="385" spans="1:3" hidden="1" outlineLevel="4" x14ac:dyDescent="0.2">
      <c r="A385" s="84" t="s">
        <v>131</v>
      </c>
      <c r="B385" s="108">
        <v>97000</v>
      </c>
      <c r="C385" s="12"/>
    </row>
    <row r="386" spans="1:3" hidden="1" outlineLevel="4" x14ac:dyDescent="0.2">
      <c r="A386" s="84" t="s">
        <v>147</v>
      </c>
      <c r="B386" s="108">
        <v>388000</v>
      </c>
      <c r="C386" s="12"/>
    </row>
    <row r="387" spans="1:3" hidden="1" outlineLevel="4" x14ac:dyDescent="0.2">
      <c r="A387" s="84" t="s">
        <v>132</v>
      </c>
      <c r="B387" s="108">
        <v>780</v>
      </c>
      <c r="C387" s="12"/>
    </row>
    <row r="388" spans="1:3" hidden="1" outlineLevel="4" x14ac:dyDescent="0.2">
      <c r="A388" s="84" t="s">
        <v>133</v>
      </c>
      <c r="B388" s="108">
        <v>1169730</v>
      </c>
      <c r="C388" s="12"/>
    </row>
    <row r="389" spans="1:3" hidden="1" outlineLevel="4" x14ac:dyDescent="0.2">
      <c r="A389" s="84" t="s">
        <v>115</v>
      </c>
      <c r="B389" s="108">
        <v>828468</v>
      </c>
      <c r="C389" s="12"/>
    </row>
    <row r="390" spans="1:3" hidden="1" outlineLevel="4" x14ac:dyDescent="0.2">
      <c r="A390" s="84" t="s">
        <v>134</v>
      </c>
      <c r="B390" s="108">
        <v>1851673</v>
      </c>
      <c r="C390" s="12"/>
    </row>
    <row r="391" spans="1:3" hidden="1" outlineLevel="4" x14ac:dyDescent="0.2">
      <c r="A391" s="84" t="s">
        <v>135</v>
      </c>
      <c r="B391" s="108">
        <v>109317</v>
      </c>
      <c r="C391" s="12"/>
    </row>
    <row r="392" spans="1:3" hidden="1" outlineLevel="4" x14ac:dyDescent="0.2">
      <c r="A392" s="84" t="s">
        <v>136</v>
      </c>
      <c r="B392" s="108">
        <v>250</v>
      </c>
      <c r="C392" s="12"/>
    </row>
    <row r="393" spans="1:3" hidden="1" outlineLevel="4" x14ac:dyDescent="0.2">
      <c r="A393" s="84" t="s">
        <v>148</v>
      </c>
      <c r="B393" s="108">
        <v>250</v>
      </c>
      <c r="C393" s="12"/>
    </row>
    <row r="394" spans="1:3" hidden="1" outlineLevel="4" x14ac:dyDescent="0.2">
      <c r="A394" s="84" t="s">
        <v>142</v>
      </c>
      <c r="B394" s="108">
        <v>18000</v>
      </c>
      <c r="C394" s="12"/>
    </row>
    <row r="395" spans="1:3" hidden="1" outlineLevel="4" x14ac:dyDescent="0.2">
      <c r="A395" s="84" t="s">
        <v>201</v>
      </c>
      <c r="B395" s="108">
        <v>64500</v>
      </c>
      <c r="C395" s="12"/>
    </row>
    <row r="396" spans="1:3" hidden="1" outlineLevel="4" x14ac:dyDescent="0.2">
      <c r="A396" s="84" t="s">
        <v>116</v>
      </c>
      <c r="B396" s="108">
        <v>23642</v>
      </c>
      <c r="C396" s="12"/>
    </row>
    <row r="397" spans="1:3" hidden="1" outlineLevel="4" x14ac:dyDescent="0.2">
      <c r="A397" s="84" t="s">
        <v>168</v>
      </c>
      <c r="B397" s="108">
        <v>50000</v>
      </c>
      <c r="C397" s="12"/>
    </row>
    <row r="398" spans="1:3" hidden="1" outlineLevel="4" x14ac:dyDescent="0.2">
      <c r="A398" s="84" t="s">
        <v>169</v>
      </c>
      <c r="B398" s="108">
        <v>7000</v>
      </c>
      <c r="C398" s="12"/>
    </row>
    <row r="399" spans="1:3" hidden="1" outlineLevel="4" x14ac:dyDescent="0.2">
      <c r="A399" s="84" t="s">
        <v>162</v>
      </c>
      <c r="B399" s="108">
        <v>63000</v>
      </c>
      <c r="C399" s="12"/>
    </row>
    <row r="400" spans="1:3" hidden="1" outlineLevel="4" x14ac:dyDescent="0.2">
      <c r="A400" s="84" t="s">
        <v>152</v>
      </c>
      <c r="B400" s="108">
        <v>40000</v>
      </c>
      <c r="C400" s="12"/>
    </row>
    <row r="401" spans="1:3" hidden="1" outlineLevel="4" x14ac:dyDescent="0.2">
      <c r="A401" s="84" t="s">
        <v>150</v>
      </c>
      <c r="B401" s="108">
        <v>73752</v>
      </c>
      <c r="C401" s="12"/>
    </row>
    <row r="402" spans="1:3" hidden="1" outlineLevel="4" x14ac:dyDescent="0.2">
      <c r="A402" s="84" t="s">
        <v>153</v>
      </c>
      <c r="B402" s="108">
        <v>50190</v>
      </c>
      <c r="C402" s="12"/>
    </row>
    <row r="403" spans="1:3" hidden="1" outlineLevel="4" x14ac:dyDescent="0.2">
      <c r="A403" s="84" t="s">
        <v>123</v>
      </c>
      <c r="B403" s="108">
        <v>30000</v>
      </c>
      <c r="C403" s="12"/>
    </row>
    <row r="404" spans="1:3" hidden="1" outlineLevel="4" x14ac:dyDescent="0.2">
      <c r="A404" s="84" t="s">
        <v>125</v>
      </c>
      <c r="B404" s="108">
        <v>840</v>
      </c>
      <c r="C404" s="12"/>
    </row>
    <row r="405" spans="1:3" hidden="1" outlineLevel="4" x14ac:dyDescent="0.2">
      <c r="A405" s="84" t="s">
        <v>126</v>
      </c>
      <c r="B405" s="108">
        <v>66500</v>
      </c>
      <c r="C405" s="12"/>
    </row>
    <row r="406" spans="1:3" hidden="1" outlineLevel="4" x14ac:dyDescent="0.2">
      <c r="A406" s="84" t="s">
        <v>143</v>
      </c>
      <c r="B406" s="108">
        <v>56159</v>
      </c>
      <c r="C406" s="12"/>
    </row>
    <row r="407" spans="1:3" hidden="1" outlineLevel="4" x14ac:dyDescent="0.2">
      <c r="A407" s="84" t="s">
        <v>157</v>
      </c>
      <c r="B407" s="108">
        <v>18000</v>
      </c>
      <c r="C407" s="12"/>
    </row>
    <row r="408" spans="1:3" hidden="1" outlineLevel="4" x14ac:dyDescent="0.2">
      <c r="A408" s="84" t="s">
        <v>171</v>
      </c>
      <c r="B408" s="108">
        <v>269797</v>
      </c>
      <c r="C408" s="12"/>
    </row>
    <row r="409" spans="1:3" hidden="1" outlineLevel="4" x14ac:dyDescent="0.2">
      <c r="A409" s="84" t="s">
        <v>93</v>
      </c>
      <c r="B409" s="108">
        <v>94208</v>
      </c>
      <c r="C409" s="12"/>
    </row>
    <row r="410" spans="1:3" hidden="1" outlineLevel="4" x14ac:dyDescent="0.2">
      <c r="A410" s="84" t="s">
        <v>155</v>
      </c>
      <c r="B410" s="108">
        <v>40000</v>
      </c>
      <c r="C410" s="12"/>
    </row>
    <row r="411" spans="1:3" hidden="1" outlineLevel="4" x14ac:dyDescent="0.2">
      <c r="A411" s="84" t="s">
        <v>127</v>
      </c>
      <c r="B411" s="108">
        <v>1000</v>
      </c>
      <c r="C411" s="12"/>
    </row>
    <row r="412" spans="1:3" hidden="1" outlineLevel="4" x14ac:dyDescent="0.2">
      <c r="A412" s="84" t="s">
        <v>149</v>
      </c>
      <c r="B412" s="108">
        <v>173151</v>
      </c>
      <c r="C412" s="12"/>
    </row>
    <row r="413" spans="1:3" hidden="1" outlineLevel="4" x14ac:dyDescent="0.2">
      <c r="A413" s="84" t="s">
        <v>141</v>
      </c>
      <c r="B413" s="108">
        <v>3500</v>
      </c>
      <c r="C413" s="12"/>
    </row>
    <row r="414" spans="1:3" hidden="1" outlineLevel="4" x14ac:dyDescent="0.2">
      <c r="A414" s="84" t="s">
        <v>144</v>
      </c>
      <c r="B414" s="108">
        <v>2500</v>
      </c>
      <c r="C414" s="12"/>
    </row>
    <row r="415" spans="1:3" hidden="1" outlineLevel="4" x14ac:dyDescent="0.2">
      <c r="A415" s="84" t="s">
        <v>145</v>
      </c>
      <c r="B415" s="108">
        <v>42734</v>
      </c>
      <c r="C415" s="12"/>
    </row>
    <row r="416" spans="1:3" hidden="1" outlineLevel="4" x14ac:dyDescent="0.2">
      <c r="A416" s="84" t="s">
        <v>146</v>
      </c>
      <c r="B416" s="108">
        <v>131954</v>
      </c>
      <c r="C416" s="12"/>
    </row>
    <row r="417" spans="1:3" hidden="1" outlineLevel="4" x14ac:dyDescent="0.2">
      <c r="A417" s="84" t="s">
        <v>195</v>
      </c>
      <c r="B417" s="108">
        <v>24343</v>
      </c>
      <c r="C417" s="12"/>
    </row>
    <row r="418" spans="1:3" ht="15.75" hidden="1" outlineLevel="3" collapsed="1" x14ac:dyDescent="0.25">
      <c r="A418" s="86" t="s">
        <v>237</v>
      </c>
      <c r="B418" s="111">
        <f>SUM(B382:B417)</f>
        <v>16134103</v>
      </c>
      <c r="C418" s="12"/>
    </row>
    <row r="419" spans="1:3" ht="15.75" hidden="1" outlineLevel="4" x14ac:dyDescent="0.25">
      <c r="A419" s="83"/>
      <c r="B419" s="111"/>
      <c r="C419" s="12"/>
    </row>
    <row r="420" spans="1:3" hidden="1" outlineLevel="4" x14ac:dyDescent="0.2">
      <c r="A420" s="84" t="s">
        <v>114</v>
      </c>
      <c r="B420" s="113">
        <v>74500</v>
      </c>
      <c r="C420" s="12"/>
    </row>
    <row r="421" spans="1:3" hidden="1" outlineLevel="4" x14ac:dyDescent="0.2">
      <c r="A421" s="84" t="s">
        <v>133</v>
      </c>
      <c r="B421" s="108">
        <v>9510</v>
      </c>
      <c r="C421" s="12"/>
    </row>
    <row r="422" spans="1:3" hidden="1" outlineLevel="4" x14ac:dyDescent="0.2">
      <c r="A422" s="84" t="s">
        <v>115</v>
      </c>
      <c r="B422" s="108">
        <v>5655</v>
      </c>
      <c r="C422" s="12"/>
    </row>
    <row r="423" spans="1:3" hidden="1" outlineLevel="4" x14ac:dyDescent="0.2">
      <c r="A423" s="84" t="s">
        <v>134</v>
      </c>
      <c r="B423" s="108">
        <v>12730</v>
      </c>
      <c r="C423" s="12"/>
    </row>
    <row r="424" spans="1:3" hidden="1" outlineLevel="4" x14ac:dyDescent="0.2">
      <c r="A424" s="84" t="s">
        <v>135</v>
      </c>
      <c r="B424" s="108">
        <v>117</v>
      </c>
      <c r="C424" s="12"/>
    </row>
    <row r="425" spans="1:3" hidden="1" outlineLevel="4" x14ac:dyDescent="0.2">
      <c r="A425" s="84" t="s">
        <v>136</v>
      </c>
      <c r="B425" s="108">
        <v>250</v>
      </c>
      <c r="C425" s="12"/>
    </row>
    <row r="426" spans="1:3" hidden="1" outlineLevel="4" x14ac:dyDescent="0.2">
      <c r="A426" s="84" t="s">
        <v>116</v>
      </c>
      <c r="B426" s="108">
        <v>2620</v>
      </c>
      <c r="C426" s="12"/>
    </row>
    <row r="427" spans="1:3" hidden="1" outlineLevel="4" x14ac:dyDescent="0.2">
      <c r="A427" s="84" t="s">
        <v>168</v>
      </c>
      <c r="B427" s="108">
        <v>500</v>
      </c>
      <c r="C427" s="12"/>
    </row>
    <row r="428" spans="1:3" hidden="1" outlineLevel="4" x14ac:dyDescent="0.2">
      <c r="A428" s="84" t="s">
        <v>150</v>
      </c>
      <c r="B428" s="108">
        <v>13000</v>
      </c>
      <c r="C428" s="12"/>
    </row>
    <row r="429" spans="1:3" hidden="1" outlineLevel="4" x14ac:dyDescent="0.2">
      <c r="A429" s="84" t="s">
        <v>117</v>
      </c>
      <c r="B429" s="108">
        <v>1120</v>
      </c>
      <c r="C429" s="12"/>
    </row>
    <row r="430" spans="1:3" hidden="1" outlineLevel="4" x14ac:dyDescent="0.2">
      <c r="A430" s="84" t="s">
        <v>153</v>
      </c>
      <c r="B430" s="108">
        <v>600</v>
      </c>
      <c r="C430" s="12"/>
    </row>
    <row r="431" spans="1:3" hidden="1" outlineLevel="4" x14ac:dyDescent="0.2">
      <c r="A431" s="84" t="s">
        <v>118</v>
      </c>
      <c r="B431" s="108">
        <v>1000</v>
      </c>
      <c r="C431" s="12"/>
    </row>
    <row r="432" spans="1:3" hidden="1" outlineLevel="4" x14ac:dyDescent="0.2">
      <c r="A432" s="84" t="s">
        <v>119</v>
      </c>
      <c r="B432" s="108">
        <v>500</v>
      </c>
      <c r="C432" s="12"/>
    </row>
    <row r="433" spans="1:3" hidden="1" outlineLevel="4" x14ac:dyDescent="0.2">
      <c r="A433" s="84" t="s">
        <v>120</v>
      </c>
      <c r="B433" s="108">
        <v>2437</v>
      </c>
      <c r="C433" s="12"/>
    </row>
    <row r="434" spans="1:3" hidden="1" outlineLevel="4" x14ac:dyDescent="0.2">
      <c r="A434" s="84" t="s">
        <v>122</v>
      </c>
      <c r="B434" s="108">
        <v>800</v>
      </c>
      <c r="C434" s="12"/>
    </row>
    <row r="435" spans="1:3" hidden="1" outlineLevel="4" x14ac:dyDescent="0.2">
      <c r="A435" s="84" t="s">
        <v>124</v>
      </c>
      <c r="B435" s="108">
        <v>800</v>
      </c>
      <c r="C435" s="12"/>
    </row>
    <row r="436" spans="1:3" hidden="1" outlineLevel="4" x14ac:dyDescent="0.2">
      <c r="A436" s="84" t="s">
        <v>126</v>
      </c>
      <c r="B436" s="108">
        <v>1500</v>
      </c>
      <c r="C436" s="12"/>
    </row>
    <row r="437" spans="1:3" hidden="1" outlineLevel="4" x14ac:dyDescent="0.2">
      <c r="A437" s="84" t="s">
        <v>143</v>
      </c>
      <c r="B437" s="108">
        <v>1000</v>
      </c>
      <c r="C437" s="12"/>
    </row>
    <row r="438" spans="1:3" hidden="1" outlineLevel="4" x14ac:dyDescent="0.2">
      <c r="A438" s="84" t="s">
        <v>93</v>
      </c>
      <c r="B438" s="108">
        <v>2000</v>
      </c>
      <c r="C438" s="12"/>
    </row>
    <row r="439" spans="1:3" hidden="1" outlineLevel="4" x14ac:dyDescent="0.2">
      <c r="A439" s="84" t="s">
        <v>155</v>
      </c>
      <c r="B439" s="108">
        <v>1000</v>
      </c>
      <c r="C439" s="12"/>
    </row>
    <row r="440" spans="1:3" hidden="1" outlineLevel="4" x14ac:dyDescent="0.2">
      <c r="A440" s="84" t="s">
        <v>127</v>
      </c>
      <c r="B440" s="108">
        <v>1000</v>
      </c>
    </row>
    <row r="441" spans="1:3" ht="15.75" hidden="1" outlineLevel="3" collapsed="1" x14ac:dyDescent="0.25">
      <c r="A441" s="86" t="s">
        <v>238</v>
      </c>
      <c r="B441" s="111">
        <f>SUM(B420:B440)</f>
        <v>132639</v>
      </c>
    </row>
    <row r="442" spans="1:3" ht="15.75" hidden="1" outlineLevel="3" x14ac:dyDescent="0.25">
      <c r="A442" s="83"/>
      <c r="B442" s="111"/>
    </row>
    <row r="443" spans="1:3" ht="15.75" hidden="1" outlineLevel="2" collapsed="1" x14ac:dyDescent="0.25">
      <c r="A443" s="85" t="s">
        <v>236</v>
      </c>
      <c r="B443" s="112">
        <f>SUM(B380,B441,B418)</f>
        <v>18648814</v>
      </c>
    </row>
    <row r="444" spans="1:3" ht="15.75" hidden="1" outlineLevel="3" x14ac:dyDescent="0.25">
      <c r="A444" s="86"/>
      <c r="B444" s="112"/>
    </row>
    <row r="445" spans="1:3" hidden="1" outlineLevel="4" x14ac:dyDescent="0.2">
      <c r="A445" s="84" t="s">
        <v>114</v>
      </c>
      <c r="B445" s="108">
        <v>6104877</v>
      </c>
    </row>
    <row r="446" spans="1:3" hidden="1" outlineLevel="4" x14ac:dyDescent="0.2">
      <c r="A446" s="84" t="s">
        <v>130</v>
      </c>
      <c r="B446" s="108">
        <v>175000</v>
      </c>
    </row>
    <row r="447" spans="1:3" hidden="1" outlineLevel="4" x14ac:dyDescent="0.2">
      <c r="A447" s="84" t="s">
        <v>151</v>
      </c>
      <c r="B447" s="108">
        <v>200</v>
      </c>
    </row>
    <row r="448" spans="1:3" hidden="1" outlineLevel="4" x14ac:dyDescent="0.2">
      <c r="A448" s="84" t="s">
        <v>164</v>
      </c>
      <c r="B448" s="108">
        <v>5300</v>
      </c>
    </row>
    <row r="449" spans="1:4" hidden="1" outlineLevel="4" x14ac:dyDescent="0.2">
      <c r="A449" s="84" t="s">
        <v>131</v>
      </c>
      <c r="B449" s="108">
        <v>50000</v>
      </c>
    </row>
    <row r="450" spans="1:4" hidden="1" outlineLevel="4" x14ac:dyDescent="0.2">
      <c r="A450" s="84" t="s">
        <v>147</v>
      </c>
      <c r="B450" s="108">
        <v>117000</v>
      </c>
    </row>
    <row r="451" spans="1:4" hidden="1" outlineLevel="4" x14ac:dyDescent="0.2">
      <c r="A451" s="84" t="s">
        <v>133</v>
      </c>
      <c r="B451" s="108">
        <v>884430</v>
      </c>
    </row>
    <row r="452" spans="1:4" hidden="1" outlineLevel="4" x14ac:dyDescent="0.2">
      <c r="A452" s="84" t="s">
        <v>115</v>
      </c>
      <c r="B452" s="108">
        <v>493607</v>
      </c>
    </row>
    <row r="453" spans="1:4" hidden="1" outlineLevel="4" x14ac:dyDescent="0.2">
      <c r="A453" s="84" t="s">
        <v>134</v>
      </c>
      <c r="B453" s="108">
        <v>1103047</v>
      </c>
    </row>
    <row r="454" spans="1:4" hidden="1" outlineLevel="4" x14ac:dyDescent="0.2">
      <c r="A454" s="84" t="s">
        <v>135</v>
      </c>
      <c r="B454" s="108">
        <v>78285</v>
      </c>
    </row>
    <row r="455" spans="1:4" hidden="1" outlineLevel="4" x14ac:dyDescent="0.2">
      <c r="A455" s="84" t="s">
        <v>136</v>
      </c>
      <c r="B455" s="108">
        <v>86269</v>
      </c>
    </row>
    <row r="456" spans="1:4" hidden="1" outlineLevel="4" x14ac:dyDescent="0.2">
      <c r="A456" s="84" t="s">
        <v>148</v>
      </c>
      <c r="B456" s="108">
        <v>1000</v>
      </c>
    </row>
    <row r="457" spans="1:4" hidden="1" outlineLevel="4" x14ac:dyDescent="0.2">
      <c r="A457" s="84" t="s">
        <v>193</v>
      </c>
      <c r="B457" s="108">
        <v>2500</v>
      </c>
    </row>
    <row r="458" spans="1:4" hidden="1" outlineLevel="4" x14ac:dyDescent="0.2">
      <c r="A458" s="84" t="s">
        <v>137</v>
      </c>
      <c r="B458" s="108">
        <v>8000</v>
      </c>
    </row>
    <row r="459" spans="1:4" hidden="1" outlineLevel="4" x14ac:dyDescent="0.2">
      <c r="A459" s="84" t="s">
        <v>162</v>
      </c>
      <c r="B459" s="108">
        <v>42000</v>
      </c>
    </row>
    <row r="460" spans="1:4" hidden="1" outlineLevel="4" x14ac:dyDescent="0.2">
      <c r="A460" s="84" t="s">
        <v>152</v>
      </c>
      <c r="B460" s="108">
        <v>85000</v>
      </c>
    </row>
    <row r="461" spans="1:4" hidden="1" outlineLevel="4" x14ac:dyDescent="0.2">
      <c r="A461" s="84" t="s">
        <v>150</v>
      </c>
      <c r="B461" s="108">
        <v>3000</v>
      </c>
    </row>
    <row r="462" spans="1:4" hidden="1" outlineLevel="4" x14ac:dyDescent="0.2">
      <c r="A462" s="84" t="s">
        <v>139</v>
      </c>
      <c r="B462" s="108">
        <v>3000</v>
      </c>
    </row>
    <row r="463" spans="1:4" hidden="1" outlineLevel="4" x14ac:dyDescent="0.2">
      <c r="A463" s="84" t="s">
        <v>120</v>
      </c>
      <c r="B463" s="108">
        <v>70000</v>
      </c>
    </row>
    <row r="464" spans="1:4" ht="15.75" hidden="1" outlineLevel="4" x14ac:dyDescent="0.25">
      <c r="A464" s="84" t="s">
        <v>123</v>
      </c>
      <c r="B464" s="108">
        <v>8000</v>
      </c>
      <c r="D464" s="47"/>
    </row>
    <row r="465" spans="1:2" hidden="1" outlineLevel="4" x14ac:dyDescent="0.2">
      <c r="A465" s="84" t="s">
        <v>126</v>
      </c>
      <c r="B465" s="108">
        <v>35000</v>
      </c>
    </row>
    <row r="466" spans="1:2" hidden="1" outlineLevel="4" x14ac:dyDescent="0.2">
      <c r="A466" s="84" t="s">
        <v>143</v>
      </c>
      <c r="B466" s="108">
        <v>75000</v>
      </c>
    </row>
    <row r="467" spans="1:2" hidden="1" outlineLevel="4" x14ac:dyDescent="0.2">
      <c r="A467" s="84" t="s">
        <v>93</v>
      </c>
      <c r="B467" s="108">
        <v>229750</v>
      </c>
    </row>
    <row r="468" spans="1:2" hidden="1" outlineLevel="4" x14ac:dyDescent="0.2">
      <c r="A468" s="84" t="s">
        <v>155</v>
      </c>
      <c r="B468" s="108">
        <v>35000</v>
      </c>
    </row>
    <row r="469" spans="1:2" hidden="1" outlineLevel="4" x14ac:dyDescent="0.2">
      <c r="A469" s="84" t="s">
        <v>166</v>
      </c>
      <c r="B469" s="108">
        <v>75000</v>
      </c>
    </row>
    <row r="470" spans="1:2" hidden="1" outlineLevel="4" x14ac:dyDescent="0.2">
      <c r="A470" s="84" t="s">
        <v>149</v>
      </c>
      <c r="B470" s="108">
        <v>161056</v>
      </c>
    </row>
    <row r="471" spans="1:2" hidden="1" outlineLevel="4" x14ac:dyDescent="0.2">
      <c r="A471" s="84" t="s">
        <v>146</v>
      </c>
      <c r="B471" s="108">
        <v>123474</v>
      </c>
    </row>
    <row r="472" spans="1:2" hidden="1" outlineLevel="4" x14ac:dyDescent="0.2">
      <c r="A472" s="84" t="s">
        <v>167</v>
      </c>
      <c r="B472" s="108">
        <v>39000</v>
      </c>
    </row>
    <row r="473" spans="1:2" hidden="1" outlineLevel="4" x14ac:dyDescent="0.2">
      <c r="A473" s="84" t="s">
        <v>163</v>
      </c>
      <c r="B473" s="108">
        <v>136500</v>
      </c>
    </row>
    <row r="474" spans="1:2" ht="15.75" hidden="1" outlineLevel="3" collapsed="1" x14ac:dyDescent="0.25">
      <c r="A474" s="87" t="s">
        <v>239</v>
      </c>
      <c r="B474" s="111">
        <f>SUM(B445:B473)</f>
        <v>10230295</v>
      </c>
    </row>
    <row r="475" spans="1:2" ht="15.75" hidden="1" outlineLevel="4" x14ac:dyDescent="0.25">
      <c r="A475" s="87"/>
      <c r="B475" s="111"/>
    </row>
    <row r="476" spans="1:2" hidden="1" outlineLevel="4" x14ac:dyDescent="0.2">
      <c r="A476" s="84" t="s">
        <v>114</v>
      </c>
      <c r="B476" s="108">
        <v>2636135</v>
      </c>
    </row>
    <row r="477" spans="1:2" hidden="1" outlineLevel="4" x14ac:dyDescent="0.2">
      <c r="A477" s="84" t="s">
        <v>130</v>
      </c>
      <c r="B477" s="108">
        <v>60000</v>
      </c>
    </row>
    <row r="478" spans="1:2" hidden="1" outlineLevel="4" x14ac:dyDescent="0.2">
      <c r="A478" s="84" t="s">
        <v>151</v>
      </c>
      <c r="B478" s="108">
        <v>75000</v>
      </c>
    </row>
    <row r="479" spans="1:2" hidden="1" outlineLevel="4" x14ac:dyDescent="0.2">
      <c r="A479" s="84" t="s">
        <v>131</v>
      </c>
      <c r="B479" s="108">
        <v>26500</v>
      </c>
    </row>
    <row r="480" spans="1:2" hidden="1" outlineLevel="4" x14ac:dyDescent="0.2">
      <c r="A480" s="84" t="s">
        <v>147</v>
      </c>
      <c r="B480" s="108">
        <v>200000</v>
      </c>
    </row>
    <row r="481" spans="1:2" hidden="1" outlineLevel="4" x14ac:dyDescent="0.2">
      <c r="A481" s="84" t="s">
        <v>132</v>
      </c>
      <c r="B481" s="108">
        <v>1600</v>
      </c>
    </row>
    <row r="482" spans="1:2" hidden="1" outlineLevel="4" x14ac:dyDescent="0.2">
      <c r="A482" s="84" t="s">
        <v>133</v>
      </c>
      <c r="B482" s="108">
        <v>313830</v>
      </c>
    </row>
    <row r="483" spans="1:2" hidden="1" outlineLevel="4" x14ac:dyDescent="0.2">
      <c r="A483" s="84" t="s">
        <v>115</v>
      </c>
      <c r="B483" s="108">
        <v>229441</v>
      </c>
    </row>
    <row r="484" spans="1:2" hidden="1" outlineLevel="4" x14ac:dyDescent="0.2">
      <c r="A484" s="84" t="s">
        <v>134</v>
      </c>
      <c r="B484" s="108">
        <v>512806</v>
      </c>
    </row>
    <row r="485" spans="1:2" hidden="1" outlineLevel="4" x14ac:dyDescent="0.2">
      <c r="A485" s="84" t="s">
        <v>135</v>
      </c>
      <c r="B485" s="108">
        <v>31263</v>
      </c>
    </row>
    <row r="486" spans="1:2" hidden="1" outlineLevel="4" x14ac:dyDescent="0.2">
      <c r="A486" s="84" t="s">
        <v>136</v>
      </c>
      <c r="B486" s="108">
        <v>2400</v>
      </c>
    </row>
    <row r="487" spans="1:2" hidden="1" outlineLevel="4" x14ac:dyDescent="0.2">
      <c r="A487" s="84" t="s">
        <v>137</v>
      </c>
      <c r="B487" s="108">
        <v>25000</v>
      </c>
    </row>
    <row r="488" spans="1:2" hidden="1" outlineLevel="4" x14ac:dyDescent="0.2">
      <c r="A488" s="84" t="s">
        <v>154</v>
      </c>
      <c r="B488" s="108">
        <v>15000</v>
      </c>
    </row>
    <row r="489" spans="1:2" hidden="1" outlineLevel="4" x14ac:dyDescent="0.2">
      <c r="A489" s="84" t="s">
        <v>120</v>
      </c>
      <c r="B489" s="108">
        <v>35000</v>
      </c>
    </row>
    <row r="490" spans="1:2" hidden="1" outlineLevel="4" x14ac:dyDescent="0.2">
      <c r="A490" s="84" t="s">
        <v>126</v>
      </c>
      <c r="B490" s="108">
        <v>3000</v>
      </c>
    </row>
    <row r="491" spans="1:2" hidden="1" outlineLevel="4" x14ac:dyDescent="0.2">
      <c r="A491" s="84" t="s">
        <v>143</v>
      </c>
      <c r="B491" s="108">
        <v>10000</v>
      </c>
    </row>
    <row r="492" spans="1:2" hidden="1" outlineLevel="4" x14ac:dyDescent="0.2">
      <c r="A492" s="84" t="s">
        <v>93</v>
      </c>
      <c r="B492" s="108">
        <v>22700</v>
      </c>
    </row>
    <row r="493" spans="1:2" hidden="1" outlineLevel="4" x14ac:dyDescent="0.2">
      <c r="A493" s="84" t="s">
        <v>155</v>
      </c>
      <c r="B493" s="108">
        <v>3500</v>
      </c>
    </row>
    <row r="494" spans="1:2" hidden="1" outlineLevel="4" x14ac:dyDescent="0.2">
      <c r="A494" s="84" t="s">
        <v>144</v>
      </c>
      <c r="B494" s="108">
        <v>5000</v>
      </c>
    </row>
    <row r="495" spans="1:2" ht="15.75" hidden="1" outlineLevel="3" collapsed="1" x14ac:dyDescent="0.25">
      <c r="A495" s="87" t="s">
        <v>240</v>
      </c>
      <c r="B495" s="111">
        <f>SUM(B476:B494)</f>
        <v>4208175</v>
      </c>
    </row>
    <row r="496" spans="1:2" ht="15.75" hidden="1" outlineLevel="4" x14ac:dyDescent="0.25">
      <c r="A496" s="87"/>
      <c r="B496" s="111"/>
    </row>
    <row r="497" spans="1:2" hidden="1" outlineLevel="4" x14ac:dyDescent="0.2">
      <c r="A497" s="84" t="s">
        <v>114</v>
      </c>
      <c r="B497" s="108">
        <v>1106975</v>
      </c>
    </row>
    <row r="498" spans="1:2" hidden="1" outlineLevel="4" x14ac:dyDescent="0.2">
      <c r="A498" s="84" t="s">
        <v>130</v>
      </c>
      <c r="B498" s="108">
        <v>15000</v>
      </c>
    </row>
    <row r="499" spans="1:2" hidden="1" outlineLevel="4" x14ac:dyDescent="0.2">
      <c r="A499" s="84" t="s">
        <v>131</v>
      </c>
      <c r="B499" s="108">
        <v>14500</v>
      </c>
    </row>
    <row r="500" spans="1:2" hidden="1" outlineLevel="4" x14ac:dyDescent="0.2">
      <c r="A500" s="84" t="s">
        <v>147</v>
      </c>
      <c r="B500" s="108">
        <v>15500</v>
      </c>
    </row>
    <row r="501" spans="1:2" hidden="1" outlineLevel="4" x14ac:dyDescent="0.2">
      <c r="A501" s="84" t="s">
        <v>132</v>
      </c>
      <c r="B501" s="108">
        <v>8000</v>
      </c>
    </row>
    <row r="502" spans="1:2" hidden="1" outlineLevel="4" x14ac:dyDescent="0.2">
      <c r="A502" s="84" t="s">
        <v>133</v>
      </c>
      <c r="B502" s="108">
        <v>115000</v>
      </c>
    </row>
    <row r="503" spans="1:2" hidden="1" outlineLevel="4" x14ac:dyDescent="0.2">
      <c r="A503" s="84" t="s">
        <v>115</v>
      </c>
      <c r="B503" s="108">
        <v>88739</v>
      </c>
    </row>
    <row r="504" spans="1:2" hidden="1" outlineLevel="4" x14ac:dyDescent="0.2">
      <c r="A504" s="84" t="s">
        <v>134</v>
      </c>
      <c r="B504" s="108">
        <v>198330</v>
      </c>
    </row>
    <row r="505" spans="1:2" hidden="1" outlineLevel="4" x14ac:dyDescent="0.2">
      <c r="A505" s="84" t="s">
        <v>135</v>
      </c>
      <c r="B505" s="108">
        <v>13108</v>
      </c>
    </row>
    <row r="506" spans="1:2" hidden="1" outlineLevel="4" x14ac:dyDescent="0.2">
      <c r="A506" s="84" t="s">
        <v>136</v>
      </c>
      <c r="B506" s="108">
        <v>200</v>
      </c>
    </row>
    <row r="507" spans="1:2" hidden="1" outlineLevel="4" x14ac:dyDescent="0.2">
      <c r="A507" s="84" t="s">
        <v>142</v>
      </c>
      <c r="B507" s="108">
        <v>45000</v>
      </c>
    </row>
    <row r="508" spans="1:2" hidden="1" outlineLevel="4" x14ac:dyDescent="0.2">
      <c r="A508" s="84" t="s">
        <v>137</v>
      </c>
      <c r="B508" s="108">
        <v>22000</v>
      </c>
    </row>
    <row r="509" spans="1:2" hidden="1" outlineLevel="4" x14ac:dyDescent="0.2">
      <c r="A509" s="84" t="s">
        <v>116</v>
      </c>
      <c r="B509" s="108">
        <v>9920</v>
      </c>
    </row>
    <row r="510" spans="1:2" hidden="1" outlineLevel="4" x14ac:dyDescent="0.2">
      <c r="A510" s="84" t="s">
        <v>168</v>
      </c>
      <c r="B510" s="108">
        <v>43500</v>
      </c>
    </row>
    <row r="511" spans="1:2" hidden="1" outlineLevel="4" x14ac:dyDescent="0.2">
      <c r="A511" s="84" t="s">
        <v>150</v>
      </c>
      <c r="B511" s="108">
        <v>1000</v>
      </c>
    </row>
    <row r="512" spans="1:2" hidden="1" outlineLevel="4" x14ac:dyDescent="0.2">
      <c r="A512" s="84" t="s">
        <v>139</v>
      </c>
      <c r="B512" s="108">
        <v>12500</v>
      </c>
    </row>
    <row r="513" spans="1:3" hidden="1" outlineLevel="4" x14ac:dyDescent="0.2">
      <c r="A513" s="84" t="s">
        <v>153</v>
      </c>
      <c r="B513" s="108">
        <v>20000</v>
      </c>
    </row>
    <row r="514" spans="1:3" hidden="1" outlineLevel="4" x14ac:dyDescent="0.2">
      <c r="A514" s="84" t="s">
        <v>120</v>
      </c>
      <c r="B514" s="108">
        <v>17000</v>
      </c>
    </row>
    <row r="515" spans="1:3" hidden="1" outlineLevel="4" x14ac:dyDescent="0.2">
      <c r="A515" s="84" t="s">
        <v>122</v>
      </c>
      <c r="B515" s="108">
        <v>5000</v>
      </c>
    </row>
    <row r="516" spans="1:3" hidden="1" outlineLevel="4" x14ac:dyDescent="0.2">
      <c r="A516" s="84" t="s">
        <v>123</v>
      </c>
      <c r="B516" s="108">
        <v>1500</v>
      </c>
    </row>
    <row r="517" spans="1:3" hidden="1" outlineLevel="4" x14ac:dyDescent="0.2">
      <c r="A517" s="84" t="s">
        <v>124</v>
      </c>
      <c r="B517" s="108">
        <v>500</v>
      </c>
    </row>
    <row r="518" spans="1:3" hidden="1" outlineLevel="4" x14ac:dyDescent="0.2">
      <c r="A518" s="84" t="s">
        <v>125</v>
      </c>
      <c r="B518" s="108">
        <v>6500</v>
      </c>
    </row>
    <row r="519" spans="1:3" hidden="1" outlineLevel="4" x14ac:dyDescent="0.2">
      <c r="A519" s="84" t="s">
        <v>126</v>
      </c>
      <c r="B519" s="108">
        <v>5000</v>
      </c>
    </row>
    <row r="520" spans="1:3" hidden="1" outlineLevel="4" x14ac:dyDescent="0.2">
      <c r="A520" s="84" t="s">
        <v>143</v>
      </c>
      <c r="B520" s="108">
        <v>7000</v>
      </c>
    </row>
    <row r="521" spans="1:3" hidden="1" outlineLevel="4" x14ac:dyDescent="0.2">
      <c r="A521" s="84" t="s">
        <v>93</v>
      </c>
      <c r="B521" s="108">
        <v>5525</v>
      </c>
    </row>
    <row r="522" spans="1:3" hidden="1" outlineLevel="4" x14ac:dyDescent="0.2">
      <c r="A522" s="84" t="s">
        <v>127</v>
      </c>
      <c r="B522" s="108">
        <v>2500</v>
      </c>
    </row>
    <row r="523" spans="1:3" hidden="1" outlineLevel="4" x14ac:dyDescent="0.2">
      <c r="A523" s="84" t="s">
        <v>129</v>
      </c>
      <c r="B523" s="108">
        <v>8000</v>
      </c>
    </row>
    <row r="524" spans="1:3" hidden="1" outlineLevel="4" x14ac:dyDescent="0.2">
      <c r="A524" s="84" t="s">
        <v>145</v>
      </c>
      <c r="B524" s="108">
        <v>275941</v>
      </c>
    </row>
    <row r="525" spans="1:3" ht="15.75" hidden="1" outlineLevel="3" collapsed="1" x14ac:dyDescent="0.25">
      <c r="A525" s="87" t="s">
        <v>241</v>
      </c>
      <c r="B525" s="111">
        <f>SUM(B497:B524)</f>
        <v>2063738</v>
      </c>
    </row>
    <row r="526" spans="1:3" ht="15.75" hidden="1" outlineLevel="4" x14ac:dyDescent="0.25">
      <c r="A526" s="87"/>
      <c r="B526" s="111"/>
    </row>
    <row r="527" spans="1:3" ht="15.75" hidden="1" outlineLevel="4" x14ac:dyDescent="0.25">
      <c r="A527" s="84" t="s">
        <v>114</v>
      </c>
      <c r="B527" s="108">
        <v>1394634</v>
      </c>
      <c r="C527" s="59"/>
    </row>
    <row r="528" spans="1:3" ht="15.75" hidden="1" outlineLevel="4" x14ac:dyDescent="0.25">
      <c r="A528" s="84" t="s">
        <v>130</v>
      </c>
      <c r="B528" s="108">
        <v>75000</v>
      </c>
      <c r="C528" s="59"/>
    </row>
    <row r="529" spans="1:3" ht="15.75" hidden="1" outlineLevel="4" x14ac:dyDescent="0.25">
      <c r="A529" s="84" t="s">
        <v>131</v>
      </c>
      <c r="B529" s="108">
        <v>12000</v>
      </c>
      <c r="C529" s="59"/>
    </row>
    <row r="530" spans="1:3" ht="15.75" hidden="1" outlineLevel="4" x14ac:dyDescent="0.25">
      <c r="A530" s="84" t="s">
        <v>147</v>
      </c>
      <c r="B530" s="108">
        <v>18000</v>
      </c>
      <c r="C530" s="59"/>
    </row>
    <row r="531" spans="1:3" ht="15.75" hidden="1" outlineLevel="4" x14ac:dyDescent="0.25">
      <c r="A531" s="84" t="s">
        <v>133</v>
      </c>
      <c r="B531" s="108">
        <v>285300</v>
      </c>
      <c r="C531" s="59"/>
    </row>
    <row r="532" spans="1:3" ht="15.75" hidden="1" outlineLevel="4" x14ac:dyDescent="0.25">
      <c r="A532" s="84" t="s">
        <v>115</v>
      </c>
      <c r="B532" s="108">
        <v>114722</v>
      </c>
      <c r="C532" s="59"/>
    </row>
    <row r="533" spans="1:3" ht="15.75" hidden="1" outlineLevel="4" x14ac:dyDescent="0.25">
      <c r="A533" s="84" t="s">
        <v>134</v>
      </c>
      <c r="B533" s="108">
        <v>256401</v>
      </c>
      <c r="C533" s="59"/>
    </row>
    <row r="534" spans="1:3" ht="15.75" hidden="1" outlineLevel="4" x14ac:dyDescent="0.25">
      <c r="A534" s="84" t="s">
        <v>135</v>
      </c>
      <c r="B534" s="108">
        <v>5153</v>
      </c>
      <c r="C534" s="59"/>
    </row>
    <row r="535" spans="1:3" ht="15.75" hidden="1" outlineLevel="4" x14ac:dyDescent="0.25">
      <c r="A535" s="84" t="s">
        <v>136</v>
      </c>
      <c r="B535" s="108">
        <v>1500</v>
      </c>
      <c r="C535" s="59"/>
    </row>
    <row r="536" spans="1:3" ht="15.75" hidden="1" outlineLevel="4" x14ac:dyDescent="0.25">
      <c r="A536" s="84" t="s">
        <v>116</v>
      </c>
      <c r="B536" s="108">
        <v>169295</v>
      </c>
      <c r="C536" s="59"/>
    </row>
    <row r="537" spans="1:3" ht="15.75" hidden="1" outlineLevel="4" x14ac:dyDescent="0.25">
      <c r="A537" s="84" t="s">
        <v>150</v>
      </c>
      <c r="B537" s="108">
        <v>1500</v>
      </c>
      <c r="C537" s="59"/>
    </row>
    <row r="538" spans="1:3" ht="15.75" hidden="1" outlineLevel="4" x14ac:dyDescent="0.25">
      <c r="A538" s="84" t="s">
        <v>139</v>
      </c>
      <c r="B538" s="108">
        <v>1000</v>
      </c>
      <c r="C538" s="59"/>
    </row>
    <row r="539" spans="1:3" ht="15.75" hidden="1" outlineLevel="4" x14ac:dyDescent="0.25">
      <c r="A539" s="84" t="s">
        <v>119</v>
      </c>
      <c r="B539" s="108">
        <v>8000</v>
      </c>
      <c r="C539" s="59"/>
    </row>
    <row r="540" spans="1:3" ht="15.75" hidden="1" outlineLevel="4" x14ac:dyDescent="0.25">
      <c r="A540" s="84" t="s">
        <v>120</v>
      </c>
      <c r="B540" s="108">
        <v>20000</v>
      </c>
      <c r="C540" s="59"/>
    </row>
    <row r="541" spans="1:3" ht="15.75" hidden="1" outlineLevel="4" x14ac:dyDescent="0.25">
      <c r="A541" s="84" t="s">
        <v>124</v>
      </c>
      <c r="B541" s="108">
        <v>30000</v>
      </c>
      <c r="C541" s="59"/>
    </row>
    <row r="542" spans="1:3" ht="15.75" hidden="1" outlineLevel="4" x14ac:dyDescent="0.25">
      <c r="A542" s="84" t="s">
        <v>126</v>
      </c>
      <c r="B542" s="108">
        <v>3000</v>
      </c>
      <c r="C542" s="59"/>
    </row>
    <row r="543" spans="1:3" ht="15.75" hidden="1" outlineLevel="4" x14ac:dyDescent="0.25">
      <c r="A543" s="84" t="s">
        <v>143</v>
      </c>
      <c r="B543" s="108">
        <v>12000</v>
      </c>
      <c r="C543" s="59"/>
    </row>
    <row r="544" spans="1:3" ht="15.75" hidden="1" outlineLevel="4" x14ac:dyDescent="0.25">
      <c r="A544" s="84" t="s">
        <v>93</v>
      </c>
      <c r="B544" s="108">
        <v>3150</v>
      </c>
      <c r="C544" s="59"/>
    </row>
    <row r="545" spans="1:15" ht="15.75" hidden="1" outlineLevel="4" x14ac:dyDescent="0.25">
      <c r="A545" s="84" t="s">
        <v>129</v>
      </c>
      <c r="B545" s="108">
        <v>3000</v>
      </c>
      <c r="C545" s="59"/>
    </row>
    <row r="546" spans="1:15" ht="15.75" hidden="1" outlineLevel="4" x14ac:dyDescent="0.25">
      <c r="A546" s="84" t="s">
        <v>144</v>
      </c>
      <c r="B546" s="108">
        <v>2000</v>
      </c>
      <c r="C546" s="59"/>
    </row>
    <row r="547" spans="1:15" ht="15.75" hidden="1" outlineLevel="3" collapsed="1" x14ac:dyDescent="0.25">
      <c r="A547" s="87" t="s">
        <v>220</v>
      </c>
      <c r="B547" s="111">
        <f>SUM(B527:B546)</f>
        <v>2415655</v>
      </c>
      <c r="C547" s="59"/>
    </row>
    <row r="548" spans="1:15" ht="15.75" hidden="1" outlineLevel="3" x14ac:dyDescent="0.25">
      <c r="A548" s="87"/>
      <c r="B548" s="111"/>
    </row>
    <row r="549" spans="1:15" ht="15.75" hidden="1" outlineLevel="2" collapsed="1" x14ac:dyDescent="0.25">
      <c r="A549" s="85" t="s">
        <v>208</v>
      </c>
      <c r="B549" s="112">
        <f>SUM(B474,B495,B525,B547)</f>
        <v>18917863</v>
      </c>
    </row>
    <row r="550" spans="1:15" ht="15.75" hidden="1" outlineLevel="3" x14ac:dyDescent="0.25">
      <c r="A550" s="86"/>
      <c r="B550" s="112"/>
    </row>
    <row r="551" spans="1:15" hidden="1" outlineLevel="3" x14ac:dyDescent="0.2">
      <c r="A551" s="84" t="s">
        <v>114</v>
      </c>
      <c r="B551" s="108">
        <v>441698</v>
      </c>
    </row>
    <row r="552" spans="1:15" hidden="1" outlineLevel="3" x14ac:dyDescent="0.2">
      <c r="A552" s="84" t="s">
        <v>130</v>
      </c>
      <c r="B552" s="108">
        <v>500</v>
      </c>
    </row>
    <row r="553" spans="1:15" hidden="1" outlineLevel="3" x14ac:dyDescent="0.2">
      <c r="A553" s="84" t="s">
        <v>151</v>
      </c>
      <c r="B553" s="108">
        <v>100</v>
      </c>
    </row>
    <row r="554" spans="1:15" hidden="1" outlineLevel="3" x14ac:dyDescent="0.2">
      <c r="A554" s="84" t="s">
        <v>131</v>
      </c>
      <c r="B554" s="108">
        <v>2300</v>
      </c>
    </row>
    <row r="555" spans="1:15" hidden="1" outlineLevel="3" x14ac:dyDescent="0.2">
      <c r="A555" s="84" t="s">
        <v>147</v>
      </c>
      <c r="B555" s="108">
        <v>3800</v>
      </c>
    </row>
    <row r="556" spans="1:15" hidden="1" outlineLevel="3" x14ac:dyDescent="0.2">
      <c r="A556" s="84" t="s">
        <v>132</v>
      </c>
      <c r="B556" s="108">
        <v>6000</v>
      </c>
    </row>
    <row r="557" spans="1:15" hidden="1" outlineLevel="3" x14ac:dyDescent="0.2">
      <c r="A557" s="84" t="s">
        <v>133</v>
      </c>
      <c r="B557" s="108">
        <v>82213</v>
      </c>
    </row>
    <row r="558" spans="1:15" hidden="1" outlineLevel="3" x14ac:dyDescent="0.2">
      <c r="A558" s="84" t="s">
        <v>115</v>
      </c>
      <c r="B558" s="108">
        <v>34761</v>
      </c>
    </row>
    <row r="559" spans="1:15" hidden="1" outlineLevel="3" x14ac:dyDescent="0.2">
      <c r="A559" s="84" t="s">
        <v>134</v>
      </c>
      <c r="B559" s="108">
        <v>77693</v>
      </c>
    </row>
    <row r="560" spans="1:15" hidden="1" outlineLevel="3" x14ac:dyDescent="0.2">
      <c r="A560" s="84" t="s">
        <v>136</v>
      </c>
      <c r="B560" s="108">
        <v>500</v>
      </c>
      <c r="O560" s="11"/>
    </row>
    <row r="561" spans="1:15" hidden="1" outlineLevel="3" x14ac:dyDescent="0.2">
      <c r="A561" s="84" t="s">
        <v>137</v>
      </c>
      <c r="B561" s="108">
        <v>8000</v>
      </c>
      <c r="O561" s="11"/>
    </row>
    <row r="562" spans="1:15" hidden="1" outlineLevel="3" x14ac:dyDescent="0.2">
      <c r="A562" s="84" t="s">
        <v>152</v>
      </c>
      <c r="B562" s="108">
        <v>550</v>
      </c>
      <c r="O562" s="11"/>
    </row>
    <row r="563" spans="1:15" hidden="1" outlineLevel="3" x14ac:dyDescent="0.2">
      <c r="A563" s="84" t="s">
        <v>47</v>
      </c>
      <c r="B563" s="108">
        <v>300</v>
      </c>
      <c r="O563" s="11"/>
    </row>
    <row r="564" spans="1:15" hidden="1" outlineLevel="3" x14ac:dyDescent="0.2">
      <c r="A564" s="84" t="s">
        <v>119</v>
      </c>
      <c r="B564" s="108">
        <v>6000</v>
      </c>
      <c r="O564" s="11"/>
    </row>
    <row r="565" spans="1:15" hidden="1" outlineLevel="3" x14ac:dyDescent="0.2">
      <c r="A565" s="84" t="s">
        <v>154</v>
      </c>
      <c r="B565" s="108">
        <v>1000</v>
      </c>
      <c r="O565" s="11"/>
    </row>
    <row r="566" spans="1:15" hidden="1" outlineLevel="3" x14ac:dyDescent="0.2">
      <c r="A566" s="84" t="s">
        <v>120</v>
      </c>
      <c r="B566" s="108">
        <v>5300</v>
      </c>
      <c r="O566" s="11"/>
    </row>
    <row r="567" spans="1:15" hidden="1" outlineLevel="3" x14ac:dyDescent="0.2">
      <c r="A567" s="84" t="s">
        <v>122</v>
      </c>
      <c r="B567" s="108">
        <v>1000</v>
      </c>
      <c r="O567" s="11"/>
    </row>
    <row r="568" spans="1:15" hidden="1" outlineLevel="3" x14ac:dyDescent="0.2">
      <c r="A568" s="84" t="s">
        <v>123</v>
      </c>
      <c r="B568" s="108">
        <v>950</v>
      </c>
      <c r="O568" s="11"/>
    </row>
    <row r="569" spans="1:15" hidden="1" outlineLevel="3" x14ac:dyDescent="0.2">
      <c r="A569" s="84" t="s">
        <v>124</v>
      </c>
      <c r="B569" s="108">
        <v>5500</v>
      </c>
      <c r="O569" s="11"/>
    </row>
    <row r="570" spans="1:15" hidden="1" outlineLevel="3" x14ac:dyDescent="0.2">
      <c r="A570" s="84" t="s">
        <v>125</v>
      </c>
      <c r="B570" s="108">
        <v>6800</v>
      </c>
      <c r="O570" s="11"/>
    </row>
    <row r="571" spans="1:15" hidden="1" outlineLevel="3" x14ac:dyDescent="0.2">
      <c r="A571" s="84" t="s">
        <v>126</v>
      </c>
      <c r="B571" s="108">
        <v>500</v>
      </c>
      <c r="O571" s="11"/>
    </row>
    <row r="572" spans="1:15" hidden="1" outlineLevel="3" x14ac:dyDescent="0.2">
      <c r="A572" s="84" t="s">
        <v>93</v>
      </c>
      <c r="B572" s="108">
        <v>1150</v>
      </c>
      <c r="O572" s="11"/>
    </row>
    <row r="573" spans="1:15" hidden="1" outlineLevel="3" x14ac:dyDescent="0.2">
      <c r="A573" s="84" t="s">
        <v>149</v>
      </c>
      <c r="B573" s="108">
        <v>1587</v>
      </c>
      <c r="O573" s="11"/>
    </row>
    <row r="574" spans="1:15" ht="15.75" hidden="1" outlineLevel="2" collapsed="1" x14ac:dyDescent="0.25">
      <c r="A574" s="85" t="s">
        <v>209</v>
      </c>
      <c r="B574" s="112">
        <f>SUM(B551:B573)</f>
        <v>688202</v>
      </c>
      <c r="O574" s="11"/>
    </row>
    <row r="575" spans="1:15" ht="15.75" hidden="1" outlineLevel="2" x14ac:dyDescent="0.25">
      <c r="A575" s="86"/>
      <c r="B575" s="111"/>
      <c r="O575" s="11"/>
    </row>
    <row r="576" spans="1:15" ht="15.75" hidden="1" outlineLevel="1" collapsed="1" x14ac:dyDescent="0.25">
      <c r="A576" s="83" t="s">
        <v>207</v>
      </c>
      <c r="B576" s="106">
        <f>SUM(B443,B549,B574)</f>
        <v>38254879</v>
      </c>
      <c r="O576" s="11"/>
    </row>
    <row r="577" spans="1:15" ht="15.75" hidden="1" outlineLevel="2" x14ac:dyDescent="0.25">
      <c r="A577" s="86"/>
      <c r="B577" s="108"/>
      <c r="O577" s="11"/>
    </row>
    <row r="578" spans="1:15" ht="15.75" hidden="1" outlineLevel="3" x14ac:dyDescent="0.25">
      <c r="A578" s="84" t="s">
        <v>114</v>
      </c>
      <c r="B578" s="108">
        <v>1028290</v>
      </c>
      <c r="C578" s="59"/>
      <c r="O578" s="11"/>
    </row>
    <row r="579" spans="1:15" ht="15.75" hidden="1" outlineLevel="3" x14ac:dyDescent="0.25">
      <c r="A579" s="84" t="s">
        <v>130</v>
      </c>
      <c r="B579" s="108">
        <v>5000</v>
      </c>
      <c r="C579" s="59"/>
      <c r="O579" s="11"/>
    </row>
    <row r="580" spans="1:15" ht="15.75" hidden="1" outlineLevel="3" x14ac:dyDescent="0.25">
      <c r="A580" s="84" t="s">
        <v>131</v>
      </c>
      <c r="B580" s="108">
        <v>4500</v>
      </c>
      <c r="C580" s="59"/>
      <c r="O580" s="11"/>
    </row>
    <row r="581" spans="1:15" ht="15.75" hidden="1" outlineLevel="3" x14ac:dyDescent="0.25">
      <c r="A581" s="84" t="s">
        <v>147</v>
      </c>
      <c r="B581" s="108">
        <v>600</v>
      </c>
      <c r="C581" s="59"/>
      <c r="O581" s="11"/>
    </row>
    <row r="582" spans="1:15" ht="15.75" hidden="1" outlineLevel="3" x14ac:dyDescent="0.25">
      <c r="A582" s="84" t="s">
        <v>132</v>
      </c>
      <c r="B582" s="108">
        <v>3390</v>
      </c>
      <c r="C582" s="59"/>
      <c r="O582" s="11"/>
    </row>
    <row r="583" spans="1:15" ht="15.75" hidden="1" outlineLevel="3" x14ac:dyDescent="0.25">
      <c r="A583" s="84" t="s">
        <v>133</v>
      </c>
      <c r="B583" s="108">
        <v>156915</v>
      </c>
      <c r="C583" s="59"/>
      <c r="O583" s="11"/>
    </row>
    <row r="584" spans="1:15" ht="15.75" hidden="1" outlineLevel="3" x14ac:dyDescent="0.25">
      <c r="A584" s="84" t="s">
        <v>115</v>
      </c>
      <c r="B584" s="108">
        <v>79696</v>
      </c>
      <c r="C584" s="59"/>
      <c r="O584" s="11"/>
    </row>
    <row r="585" spans="1:15" ht="15.75" hidden="1" outlineLevel="3" x14ac:dyDescent="0.25">
      <c r="A585" s="84" t="s">
        <v>134</v>
      </c>
      <c r="B585" s="108">
        <v>178113</v>
      </c>
      <c r="C585" s="59"/>
      <c r="O585" s="11"/>
    </row>
    <row r="586" spans="1:15" ht="15.75" hidden="1" outlineLevel="3" x14ac:dyDescent="0.25">
      <c r="A586" s="84" t="s">
        <v>135</v>
      </c>
      <c r="B586" s="108">
        <v>2332</v>
      </c>
      <c r="C586" s="59"/>
      <c r="O586" s="11"/>
    </row>
    <row r="587" spans="1:15" ht="15.75" hidden="1" outlineLevel="3" x14ac:dyDescent="0.25">
      <c r="A587" s="84" t="s">
        <v>136</v>
      </c>
      <c r="B587" s="108">
        <v>1000</v>
      </c>
      <c r="C587" s="59"/>
      <c r="O587" s="11"/>
    </row>
    <row r="588" spans="1:15" ht="15.75" hidden="1" outlineLevel="3" x14ac:dyDescent="0.25">
      <c r="A588" s="84" t="s">
        <v>142</v>
      </c>
      <c r="B588" s="108">
        <v>275881</v>
      </c>
      <c r="C588" s="59"/>
      <c r="O588" s="11"/>
    </row>
    <row r="589" spans="1:15" ht="15.75" hidden="1" outlineLevel="3" x14ac:dyDescent="0.25">
      <c r="A589" s="84" t="s">
        <v>137</v>
      </c>
      <c r="B589" s="108">
        <v>104800</v>
      </c>
      <c r="C589" s="59"/>
      <c r="O589" s="11"/>
    </row>
    <row r="590" spans="1:15" ht="15.75" hidden="1" outlineLevel="3" x14ac:dyDescent="0.25">
      <c r="A590" s="84" t="s">
        <v>116</v>
      </c>
      <c r="B590" s="108">
        <v>8081</v>
      </c>
      <c r="C590" s="59"/>
      <c r="O590" s="11"/>
    </row>
    <row r="591" spans="1:15" ht="15.75" hidden="1" outlineLevel="3" x14ac:dyDescent="0.25">
      <c r="A591" s="84" t="s">
        <v>150</v>
      </c>
      <c r="B591" s="108">
        <v>2000</v>
      </c>
      <c r="C591" s="59"/>
      <c r="O591" s="11"/>
    </row>
    <row r="592" spans="1:15" ht="15.75" hidden="1" outlineLevel="3" x14ac:dyDescent="0.25">
      <c r="A592" s="84" t="s">
        <v>139</v>
      </c>
      <c r="B592" s="108">
        <v>4000</v>
      </c>
      <c r="C592" s="59"/>
      <c r="E592" s="57"/>
      <c r="O592" s="11"/>
    </row>
    <row r="593" spans="1:15" ht="15.75" hidden="1" outlineLevel="3" x14ac:dyDescent="0.25">
      <c r="A593" s="84" t="s">
        <v>117</v>
      </c>
      <c r="B593" s="108">
        <v>600</v>
      </c>
      <c r="C593" s="59"/>
      <c r="O593" s="11"/>
    </row>
    <row r="594" spans="1:15" ht="15.75" hidden="1" outlineLevel="3" x14ac:dyDescent="0.25">
      <c r="A594" s="84" t="s">
        <v>156</v>
      </c>
      <c r="B594" s="108">
        <v>1335</v>
      </c>
      <c r="C594" s="59"/>
      <c r="O594" s="11"/>
    </row>
    <row r="595" spans="1:15" ht="15.75" hidden="1" outlineLevel="3" x14ac:dyDescent="0.25">
      <c r="A595" s="84" t="s">
        <v>118</v>
      </c>
      <c r="B595" s="108">
        <v>500</v>
      </c>
      <c r="C595" s="59"/>
      <c r="O595" s="11"/>
    </row>
    <row r="596" spans="1:15" ht="15.75" hidden="1" outlineLevel="3" x14ac:dyDescent="0.25">
      <c r="A596" s="84" t="s">
        <v>119</v>
      </c>
      <c r="B596" s="108">
        <v>1000</v>
      </c>
      <c r="C596" s="59"/>
      <c r="O596" s="11"/>
    </row>
    <row r="597" spans="1:15" ht="15.75" hidden="1" outlineLevel="3" x14ac:dyDescent="0.25">
      <c r="A597" s="84" t="s">
        <v>120</v>
      </c>
      <c r="B597" s="108">
        <v>15358</v>
      </c>
      <c r="C597" s="59"/>
      <c r="O597" s="11"/>
    </row>
    <row r="598" spans="1:15" ht="15.75" hidden="1" outlineLevel="3" x14ac:dyDescent="0.25">
      <c r="A598" s="84" t="s">
        <v>121</v>
      </c>
      <c r="B598" s="108">
        <v>5000</v>
      </c>
      <c r="C598" s="59"/>
      <c r="O598" s="11"/>
    </row>
    <row r="599" spans="1:15" ht="15.75" hidden="1" outlineLevel="3" x14ac:dyDescent="0.25">
      <c r="A599" s="84" t="s">
        <v>122</v>
      </c>
      <c r="B599" s="108">
        <v>2700</v>
      </c>
      <c r="C599" s="59"/>
      <c r="O599" s="11"/>
    </row>
    <row r="600" spans="1:15" ht="15.75" hidden="1" outlineLevel="3" x14ac:dyDescent="0.25">
      <c r="A600" s="84" t="s">
        <v>140</v>
      </c>
      <c r="B600" s="108">
        <v>1500</v>
      </c>
      <c r="C600" s="59"/>
      <c r="O600" s="11"/>
    </row>
    <row r="601" spans="1:15" ht="15.75" hidden="1" outlineLevel="3" x14ac:dyDescent="0.25">
      <c r="A601" s="84" t="s">
        <v>123</v>
      </c>
      <c r="B601" s="108">
        <v>8000</v>
      </c>
      <c r="C601" s="59"/>
      <c r="O601" s="11"/>
    </row>
    <row r="602" spans="1:15" ht="15.75" hidden="1" outlineLevel="3" x14ac:dyDescent="0.25">
      <c r="A602" s="84" t="s">
        <v>124</v>
      </c>
      <c r="B602" s="108">
        <v>5000</v>
      </c>
      <c r="C602" s="59"/>
      <c r="O602" s="11"/>
    </row>
    <row r="603" spans="1:15" ht="15.75" hidden="1" outlineLevel="3" x14ac:dyDescent="0.25">
      <c r="A603" s="84" t="s">
        <v>125</v>
      </c>
      <c r="B603" s="108">
        <v>1000</v>
      </c>
      <c r="C603" s="59"/>
      <c r="O603" s="11"/>
    </row>
    <row r="604" spans="1:15" ht="15.75" hidden="1" outlineLevel="3" x14ac:dyDescent="0.25">
      <c r="A604" s="84" t="s">
        <v>126</v>
      </c>
      <c r="B604" s="108">
        <v>1000</v>
      </c>
      <c r="C604" s="59"/>
      <c r="O604" s="11"/>
    </row>
    <row r="605" spans="1:15" ht="15.75" hidden="1" outlineLevel="3" x14ac:dyDescent="0.25">
      <c r="A605" s="84" t="s">
        <v>143</v>
      </c>
      <c r="B605" s="108">
        <v>2500</v>
      </c>
      <c r="C605" s="59"/>
      <c r="O605" s="11"/>
    </row>
    <row r="606" spans="1:15" ht="15.75" hidden="1" outlineLevel="3" x14ac:dyDescent="0.25">
      <c r="A606" s="84" t="s">
        <v>93</v>
      </c>
      <c r="B606" s="108">
        <v>10000</v>
      </c>
      <c r="C606" s="59"/>
      <c r="O606" s="11"/>
    </row>
    <row r="607" spans="1:15" ht="15.75" hidden="1" outlineLevel="3" x14ac:dyDescent="0.25">
      <c r="A607" s="84" t="s">
        <v>155</v>
      </c>
      <c r="B607" s="108">
        <v>4600</v>
      </c>
      <c r="C607" s="59"/>
      <c r="O607" s="11"/>
    </row>
    <row r="608" spans="1:15" ht="15.75" hidden="1" outlineLevel="3" x14ac:dyDescent="0.25">
      <c r="A608" s="84" t="s">
        <v>127</v>
      </c>
      <c r="B608" s="108">
        <v>1000</v>
      </c>
      <c r="C608" s="59"/>
      <c r="O608" s="11"/>
    </row>
    <row r="609" spans="1:15" ht="15.75" hidden="1" outlineLevel="3" x14ac:dyDescent="0.25">
      <c r="A609" s="84" t="s">
        <v>129</v>
      </c>
      <c r="B609" s="108">
        <v>300</v>
      </c>
      <c r="C609" s="59"/>
      <c r="O609" s="11"/>
    </row>
    <row r="610" spans="1:15" ht="15.75" hidden="1" outlineLevel="3" x14ac:dyDescent="0.25">
      <c r="A610" s="84" t="s">
        <v>149</v>
      </c>
      <c r="B610" s="108">
        <v>1250</v>
      </c>
      <c r="C610" s="59"/>
      <c r="O610" s="11"/>
    </row>
    <row r="611" spans="1:15" ht="15.75" hidden="1" outlineLevel="3" x14ac:dyDescent="0.25">
      <c r="A611" s="84" t="s">
        <v>144</v>
      </c>
      <c r="B611" s="108">
        <v>4500</v>
      </c>
      <c r="C611" s="59"/>
      <c r="O611" s="11"/>
    </row>
    <row r="612" spans="1:15" ht="15.75" hidden="1" outlineLevel="3" x14ac:dyDescent="0.25">
      <c r="A612" s="84" t="s">
        <v>145</v>
      </c>
      <c r="B612" s="108">
        <v>4400</v>
      </c>
      <c r="C612" s="59"/>
      <c r="O612" s="11"/>
    </row>
    <row r="613" spans="1:15" ht="15.75" hidden="1" outlineLevel="2" collapsed="1" x14ac:dyDescent="0.25">
      <c r="A613" s="86" t="s">
        <v>242</v>
      </c>
      <c r="B613" s="110">
        <f>SUM(B578:B612)</f>
        <v>1926141</v>
      </c>
      <c r="O613" s="11"/>
    </row>
    <row r="614" spans="1:15" ht="15.75" hidden="1" outlineLevel="3" x14ac:dyDescent="0.25">
      <c r="A614" s="86"/>
      <c r="B614" s="110"/>
      <c r="O614" s="11"/>
    </row>
    <row r="615" spans="1:15" hidden="1" outlineLevel="3" x14ac:dyDescent="0.2">
      <c r="A615" s="84" t="s">
        <v>114</v>
      </c>
      <c r="B615" s="108">
        <v>884790</v>
      </c>
      <c r="O615" s="11"/>
    </row>
    <row r="616" spans="1:15" hidden="1" outlineLevel="3" x14ac:dyDescent="0.2">
      <c r="A616" s="84" t="s">
        <v>130</v>
      </c>
      <c r="B616" s="108">
        <v>3448</v>
      </c>
      <c r="O616" s="11"/>
    </row>
    <row r="617" spans="1:15" hidden="1" outlineLevel="3" x14ac:dyDescent="0.2">
      <c r="A617" s="84" t="s">
        <v>131</v>
      </c>
      <c r="B617" s="108">
        <v>9850</v>
      </c>
      <c r="O617" s="11"/>
    </row>
    <row r="618" spans="1:15" hidden="1" outlineLevel="3" x14ac:dyDescent="0.2">
      <c r="A618" s="84" t="s">
        <v>147</v>
      </c>
      <c r="B618" s="108">
        <v>17730</v>
      </c>
      <c r="O618" s="11"/>
    </row>
    <row r="619" spans="1:15" hidden="1" outlineLevel="3" x14ac:dyDescent="0.2">
      <c r="A619" s="84" t="s">
        <v>133</v>
      </c>
      <c r="B619" s="108">
        <v>196714</v>
      </c>
      <c r="O619" s="11"/>
    </row>
    <row r="620" spans="1:15" hidden="1" outlineLevel="3" x14ac:dyDescent="0.2">
      <c r="A620" s="84" t="s">
        <v>115</v>
      </c>
      <c r="B620" s="108">
        <v>70060</v>
      </c>
      <c r="O620" s="11"/>
    </row>
    <row r="621" spans="1:15" hidden="1" outlineLevel="3" x14ac:dyDescent="0.2">
      <c r="A621" s="84" t="s">
        <v>134</v>
      </c>
      <c r="B621" s="108">
        <v>156587</v>
      </c>
      <c r="O621" s="11"/>
    </row>
    <row r="622" spans="1:15" hidden="1" outlineLevel="3" x14ac:dyDescent="0.2">
      <c r="A622" s="84" t="s">
        <v>135</v>
      </c>
      <c r="B622" s="108">
        <v>25681</v>
      </c>
      <c r="O622" s="11"/>
    </row>
    <row r="623" spans="1:15" hidden="1" outlineLevel="3" x14ac:dyDescent="0.2">
      <c r="A623" s="84" t="s">
        <v>136</v>
      </c>
      <c r="B623" s="108">
        <v>6000</v>
      </c>
      <c r="O623" s="11"/>
    </row>
    <row r="624" spans="1:15" hidden="1" outlineLevel="3" x14ac:dyDescent="0.2">
      <c r="A624" s="84" t="s">
        <v>148</v>
      </c>
      <c r="B624" s="108">
        <v>400</v>
      </c>
      <c r="O624" s="11"/>
    </row>
    <row r="625" spans="1:15" hidden="1" outlineLevel="3" x14ac:dyDescent="0.2">
      <c r="A625" s="84" t="s">
        <v>137</v>
      </c>
      <c r="B625" s="108">
        <v>80000</v>
      </c>
      <c r="O625" s="11"/>
    </row>
    <row r="626" spans="1:15" hidden="1" outlineLevel="3" x14ac:dyDescent="0.2">
      <c r="A626" s="84" t="s">
        <v>116</v>
      </c>
      <c r="B626" s="108">
        <v>7285</v>
      </c>
      <c r="O626" s="11"/>
    </row>
    <row r="627" spans="1:15" hidden="1" outlineLevel="3" x14ac:dyDescent="0.2">
      <c r="A627" s="84" t="s">
        <v>169</v>
      </c>
      <c r="B627" s="108">
        <v>600</v>
      </c>
      <c r="O627" s="11"/>
    </row>
    <row r="628" spans="1:15" hidden="1" outlineLevel="3" x14ac:dyDescent="0.2">
      <c r="A628" s="84" t="s">
        <v>172</v>
      </c>
      <c r="B628" s="108">
        <v>28000</v>
      </c>
      <c r="O628" s="11"/>
    </row>
    <row r="629" spans="1:15" hidden="1" outlineLevel="3" x14ac:dyDescent="0.2">
      <c r="A629" s="84" t="s">
        <v>162</v>
      </c>
      <c r="B629" s="108">
        <v>2500</v>
      </c>
      <c r="O629" s="11"/>
    </row>
    <row r="630" spans="1:15" hidden="1" outlineLevel="3" x14ac:dyDescent="0.2">
      <c r="A630" s="84" t="s">
        <v>152</v>
      </c>
      <c r="B630" s="108">
        <v>21000</v>
      </c>
      <c r="O630" s="11"/>
    </row>
    <row r="631" spans="1:15" hidden="1" outlineLevel="3" x14ac:dyDescent="0.2">
      <c r="A631" s="84" t="s">
        <v>150</v>
      </c>
      <c r="B631" s="108">
        <v>22500</v>
      </c>
      <c r="O631" s="11"/>
    </row>
    <row r="632" spans="1:15" hidden="1" outlineLevel="3" x14ac:dyDescent="0.2">
      <c r="A632" s="84" t="s">
        <v>139</v>
      </c>
      <c r="B632" s="108">
        <v>10000</v>
      </c>
      <c r="O632" s="11"/>
    </row>
    <row r="633" spans="1:15" hidden="1" outlineLevel="3" x14ac:dyDescent="0.2">
      <c r="A633" s="84" t="s">
        <v>117</v>
      </c>
      <c r="B633" s="108">
        <v>400</v>
      </c>
      <c r="O633" s="11"/>
    </row>
    <row r="634" spans="1:15" hidden="1" outlineLevel="3" x14ac:dyDescent="0.2">
      <c r="A634" s="84" t="s">
        <v>153</v>
      </c>
      <c r="B634" s="108">
        <v>1000</v>
      </c>
      <c r="O634" s="11"/>
    </row>
    <row r="635" spans="1:15" hidden="1" outlineLevel="3" x14ac:dyDescent="0.2">
      <c r="A635" s="84" t="s">
        <v>173</v>
      </c>
      <c r="B635" s="108">
        <v>1019000</v>
      </c>
      <c r="O635" s="11"/>
    </row>
    <row r="636" spans="1:15" hidden="1" outlineLevel="3" x14ac:dyDescent="0.2">
      <c r="A636" s="84" t="s">
        <v>156</v>
      </c>
      <c r="B636" s="108">
        <v>400</v>
      </c>
      <c r="O636" s="11"/>
    </row>
    <row r="637" spans="1:15" hidden="1" outlineLevel="3" x14ac:dyDescent="0.2">
      <c r="A637" s="84" t="s">
        <v>119</v>
      </c>
      <c r="B637" s="108">
        <v>200</v>
      </c>
      <c r="O637" s="11"/>
    </row>
    <row r="638" spans="1:15" hidden="1" outlineLevel="3" x14ac:dyDescent="0.2">
      <c r="A638" s="84" t="s">
        <v>120</v>
      </c>
      <c r="B638" s="108">
        <v>1400</v>
      </c>
      <c r="O638" s="11"/>
    </row>
    <row r="639" spans="1:15" hidden="1" outlineLevel="3" x14ac:dyDescent="0.2">
      <c r="A639" s="84" t="s">
        <v>121</v>
      </c>
      <c r="B639" s="108">
        <v>600</v>
      </c>
      <c r="O639" s="11"/>
    </row>
    <row r="640" spans="1:15" hidden="1" outlineLevel="3" x14ac:dyDescent="0.2">
      <c r="A640" s="84" t="s">
        <v>122</v>
      </c>
      <c r="B640" s="108">
        <v>350</v>
      </c>
      <c r="O640" s="11"/>
    </row>
    <row r="641" spans="1:15" hidden="1" outlineLevel="3" x14ac:dyDescent="0.2">
      <c r="A641" s="84" t="s">
        <v>123</v>
      </c>
      <c r="B641" s="108">
        <v>54000</v>
      </c>
      <c r="O641" s="11"/>
    </row>
    <row r="642" spans="1:15" hidden="1" outlineLevel="3" x14ac:dyDescent="0.2">
      <c r="A642" s="84" t="s">
        <v>124</v>
      </c>
      <c r="B642" s="108">
        <v>2000</v>
      </c>
      <c r="O642" s="11"/>
    </row>
    <row r="643" spans="1:15" hidden="1" outlineLevel="3" x14ac:dyDescent="0.2">
      <c r="A643" s="84" t="s">
        <v>125</v>
      </c>
      <c r="B643" s="108">
        <v>300</v>
      </c>
      <c r="O643" s="11"/>
    </row>
    <row r="644" spans="1:15" hidden="1" outlineLevel="3" x14ac:dyDescent="0.2">
      <c r="A644" s="84" t="s">
        <v>126</v>
      </c>
      <c r="B644" s="108">
        <v>11600</v>
      </c>
      <c r="O644" s="11"/>
    </row>
    <row r="645" spans="1:15" hidden="1" outlineLevel="3" x14ac:dyDescent="0.2">
      <c r="A645" s="84" t="s">
        <v>143</v>
      </c>
      <c r="B645" s="108">
        <v>17800</v>
      </c>
      <c r="O645" s="11"/>
    </row>
    <row r="646" spans="1:15" hidden="1" outlineLevel="3" x14ac:dyDescent="0.2">
      <c r="A646" s="84" t="s">
        <v>174</v>
      </c>
      <c r="B646" s="108">
        <v>92500</v>
      </c>
      <c r="O646" s="11"/>
    </row>
    <row r="647" spans="1:15" hidden="1" outlineLevel="3" x14ac:dyDescent="0.2">
      <c r="A647" s="84" t="s">
        <v>175</v>
      </c>
      <c r="B647" s="108">
        <v>621000</v>
      </c>
      <c r="O647" s="11"/>
    </row>
    <row r="648" spans="1:15" hidden="1" outlineLevel="3" x14ac:dyDescent="0.2">
      <c r="A648" s="84" t="s">
        <v>93</v>
      </c>
      <c r="B648" s="108">
        <v>72600</v>
      </c>
      <c r="O648" s="11"/>
    </row>
    <row r="649" spans="1:15" hidden="1" outlineLevel="3" x14ac:dyDescent="0.2">
      <c r="A649" s="84" t="s">
        <v>155</v>
      </c>
      <c r="B649" s="108">
        <v>56000</v>
      </c>
      <c r="O649" s="11"/>
    </row>
    <row r="650" spans="1:15" hidden="1" outlineLevel="3" x14ac:dyDescent="0.2">
      <c r="A650" s="84" t="s">
        <v>127</v>
      </c>
      <c r="B650" s="108">
        <v>900</v>
      </c>
      <c r="O650" s="11"/>
    </row>
    <row r="651" spans="1:15" hidden="1" outlineLevel="3" x14ac:dyDescent="0.2">
      <c r="A651" s="84" t="s">
        <v>128</v>
      </c>
      <c r="B651" s="108">
        <v>80000</v>
      </c>
      <c r="O651" s="11"/>
    </row>
    <row r="652" spans="1:15" hidden="1" outlineLevel="3" x14ac:dyDescent="0.2">
      <c r="A652" s="84" t="s">
        <v>129</v>
      </c>
      <c r="B652" s="108">
        <v>225</v>
      </c>
      <c r="O652" s="11"/>
    </row>
    <row r="653" spans="1:15" hidden="1" outlineLevel="3" x14ac:dyDescent="0.2">
      <c r="A653" s="84" t="s">
        <v>149</v>
      </c>
      <c r="B653" s="108">
        <v>4500</v>
      </c>
      <c r="O653" s="11"/>
    </row>
    <row r="654" spans="1:15" hidden="1" outlineLevel="3" x14ac:dyDescent="0.2">
      <c r="A654" s="84" t="s">
        <v>145</v>
      </c>
      <c r="B654" s="108">
        <v>1100</v>
      </c>
      <c r="O654" s="11"/>
    </row>
    <row r="655" spans="1:15" hidden="1" outlineLevel="3" x14ac:dyDescent="0.2">
      <c r="A655" s="84" t="s">
        <v>167</v>
      </c>
      <c r="B655" s="108">
        <v>72000</v>
      </c>
      <c r="O655" s="11"/>
    </row>
    <row r="656" spans="1:15" ht="15.75" hidden="1" outlineLevel="2" collapsed="1" x14ac:dyDescent="0.25">
      <c r="A656" s="86" t="s">
        <v>243</v>
      </c>
      <c r="B656" s="110">
        <f>SUM(B615:B655)</f>
        <v>3653020</v>
      </c>
      <c r="O656" s="11"/>
    </row>
    <row r="657" spans="1:15" ht="15.75" hidden="1" outlineLevel="3" x14ac:dyDescent="0.25">
      <c r="A657" s="86"/>
      <c r="B657" s="110"/>
      <c r="O657" s="11"/>
    </row>
    <row r="658" spans="1:15" ht="15.75" hidden="1" outlineLevel="3" x14ac:dyDescent="0.25">
      <c r="A658" s="84" t="s">
        <v>114</v>
      </c>
      <c r="B658" s="108">
        <v>533807</v>
      </c>
      <c r="C658" s="58"/>
      <c r="O658" s="11"/>
    </row>
    <row r="659" spans="1:15" ht="15.75" hidden="1" outlineLevel="3" x14ac:dyDescent="0.25">
      <c r="A659" s="84" t="s">
        <v>130</v>
      </c>
      <c r="B659" s="108">
        <v>1970</v>
      </c>
      <c r="C659" s="58"/>
      <c r="O659" s="11"/>
    </row>
    <row r="660" spans="1:15" ht="15.75" hidden="1" outlineLevel="3" x14ac:dyDescent="0.25">
      <c r="A660" s="84" t="s">
        <v>131</v>
      </c>
      <c r="B660" s="108">
        <v>7683</v>
      </c>
      <c r="C660" s="58"/>
      <c r="O660" s="11"/>
    </row>
    <row r="661" spans="1:15" ht="15.75" hidden="1" outlineLevel="3" x14ac:dyDescent="0.25">
      <c r="A661" s="84" t="s">
        <v>147</v>
      </c>
      <c r="B661" s="108">
        <v>7880</v>
      </c>
      <c r="C661" s="58"/>
      <c r="O661" s="11"/>
    </row>
    <row r="662" spans="1:15" ht="15.75" hidden="1" outlineLevel="3" x14ac:dyDescent="0.25">
      <c r="A662" s="84" t="s">
        <v>133</v>
      </c>
      <c r="B662" s="108">
        <v>121776</v>
      </c>
      <c r="C662" s="58"/>
      <c r="O662" s="11"/>
    </row>
    <row r="663" spans="1:15" ht="15.75" hidden="1" outlineLevel="3" x14ac:dyDescent="0.25">
      <c r="A663" s="84" t="s">
        <v>115</v>
      </c>
      <c r="B663" s="108">
        <v>42177</v>
      </c>
      <c r="C663" s="58"/>
      <c r="O663" s="11"/>
    </row>
    <row r="664" spans="1:15" ht="15.75" hidden="1" outlineLevel="3" x14ac:dyDescent="0.25">
      <c r="A664" s="84" t="s">
        <v>134</v>
      </c>
      <c r="B664" s="108">
        <v>94269</v>
      </c>
      <c r="C664" s="58"/>
      <c r="O664" s="11"/>
    </row>
    <row r="665" spans="1:15" ht="15.75" hidden="1" outlineLevel="3" x14ac:dyDescent="0.25">
      <c r="A665" s="84" t="s">
        <v>230</v>
      </c>
      <c r="B665" s="108">
        <v>16053</v>
      </c>
      <c r="C665" s="58"/>
      <c r="O665" s="11"/>
    </row>
    <row r="666" spans="1:15" ht="15.75" hidden="1" outlineLevel="3" x14ac:dyDescent="0.25">
      <c r="A666" s="84" t="s">
        <v>136</v>
      </c>
      <c r="B666" s="108">
        <v>3500</v>
      </c>
      <c r="C666" s="58"/>
      <c r="O666" s="11"/>
    </row>
    <row r="667" spans="1:15" ht="15.75" hidden="1" outlineLevel="3" x14ac:dyDescent="0.25">
      <c r="A667" s="84" t="s">
        <v>148</v>
      </c>
      <c r="B667" s="108">
        <v>300</v>
      </c>
      <c r="C667" s="58"/>
      <c r="O667" s="11"/>
    </row>
    <row r="668" spans="1:15" ht="15.75" hidden="1" outlineLevel="3" x14ac:dyDescent="0.25">
      <c r="A668" s="84" t="s">
        <v>137</v>
      </c>
      <c r="B668" s="108">
        <v>50000</v>
      </c>
      <c r="C668" s="58"/>
      <c r="O668" s="11"/>
    </row>
    <row r="669" spans="1:15" ht="15.75" hidden="1" outlineLevel="3" x14ac:dyDescent="0.25">
      <c r="A669" s="84" t="s">
        <v>116</v>
      </c>
      <c r="B669" s="108">
        <v>455</v>
      </c>
      <c r="C669" s="58"/>
      <c r="O669" s="11"/>
    </row>
    <row r="670" spans="1:15" ht="15.75" hidden="1" outlineLevel="3" x14ac:dyDescent="0.25">
      <c r="A670" s="84" t="s">
        <v>162</v>
      </c>
      <c r="B670" s="108">
        <v>1000</v>
      </c>
      <c r="C670" s="58"/>
      <c r="O670" s="11"/>
    </row>
    <row r="671" spans="1:15" ht="15.75" hidden="1" outlineLevel="3" x14ac:dyDescent="0.25">
      <c r="A671" s="84" t="s">
        <v>152</v>
      </c>
      <c r="B671" s="108">
        <v>7100</v>
      </c>
      <c r="C671" s="58"/>
      <c r="O671" s="11"/>
    </row>
    <row r="672" spans="1:15" ht="15.75" hidden="1" outlineLevel="3" x14ac:dyDescent="0.25">
      <c r="A672" s="84" t="s">
        <v>150</v>
      </c>
      <c r="B672" s="108">
        <v>10000</v>
      </c>
      <c r="C672" s="58"/>
      <c r="O672" s="11"/>
    </row>
    <row r="673" spans="1:15" ht="15.75" hidden="1" outlineLevel="3" x14ac:dyDescent="0.25">
      <c r="A673" s="84" t="s">
        <v>139</v>
      </c>
      <c r="B673" s="108">
        <v>4500</v>
      </c>
      <c r="C673" s="58"/>
      <c r="O673" s="11"/>
    </row>
    <row r="674" spans="1:15" ht="15.75" hidden="1" outlineLevel="3" x14ac:dyDescent="0.25">
      <c r="A674" s="84" t="s">
        <v>156</v>
      </c>
      <c r="B674" s="108">
        <v>1075</v>
      </c>
      <c r="C674" s="58"/>
      <c r="O674" s="11"/>
    </row>
    <row r="675" spans="1:15" ht="15.75" hidden="1" outlineLevel="3" x14ac:dyDescent="0.25">
      <c r="A675" s="84" t="s">
        <v>119</v>
      </c>
      <c r="B675" s="108">
        <v>175</v>
      </c>
      <c r="C675" s="58"/>
      <c r="O675" s="11"/>
    </row>
    <row r="676" spans="1:15" ht="15.75" hidden="1" outlineLevel="3" x14ac:dyDescent="0.25">
      <c r="A676" s="84" t="s">
        <v>120</v>
      </c>
      <c r="B676" s="108">
        <v>300</v>
      </c>
      <c r="C676" s="58"/>
      <c r="O676" s="11"/>
    </row>
    <row r="677" spans="1:15" ht="15.75" hidden="1" outlineLevel="3" x14ac:dyDescent="0.25">
      <c r="A677" s="84" t="s">
        <v>122</v>
      </c>
      <c r="B677" s="108">
        <v>100</v>
      </c>
      <c r="C677" s="58"/>
      <c r="O677" s="11"/>
    </row>
    <row r="678" spans="1:15" ht="15.75" hidden="1" outlineLevel="3" x14ac:dyDescent="0.25">
      <c r="A678" s="84" t="s">
        <v>126</v>
      </c>
      <c r="B678" s="108">
        <v>5000</v>
      </c>
      <c r="C678" s="58"/>
      <c r="O678" s="11"/>
    </row>
    <row r="679" spans="1:15" ht="15.75" hidden="1" outlineLevel="3" x14ac:dyDescent="0.25">
      <c r="A679" s="84" t="s">
        <v>143</v>
      </c>
      <c r="B679" s="108">
        <v>6250</v>
      </c>
      <c r="C679" s="58"/>
      <c r="O679" s="11"/>
    </row>
    <row r="680" spans="1:15" ht="15.75" hidden="1" outlineLevel="3" x14ac:dyDescent="0.25">
      <c r="A680" s="84" t="s">
        <v>176</v>
      </c>
      <c r="B680" s="108">
        <v>5000</v>
      </c>
      <c r="C680" s="58"/>
      <c r="O680" s="11"/>
    </row>
    <row r="681" spans="1:15" ht="15.75" hidden="1" outlineLevel="3" x14ac:dyDescent="0.25">
      <c r="A681" s="84" t="s">
        <v>177</v>
      </c>
      <c r="B681" s="108">
        <v>10000</v>
      </c>
      <c r="C681" s="58"/>
      <c r="O681" s="11"/>
    </row>
    <row r="682" spans="1:15" ht="15.75" hidden="1" outlineLevel="3" x14ac:dyDescent="0.25">
      <c r="A682" s="84" t="s">
        <v>93</v>
      </c>
      <c r="B682" s="108">
        <v>23200</v>
      </c>
      <c r="C682" s="58"/>
      <c r="O682" s="11"/>
    </row>
    <row r="683" spans="1:15" ht="15.75" hidden="1" outlineLevel="3" x14ac:dyDescent="0.25">
      <c r="A683" s="84" t="s">
        <v>155</v>
      </c>
      <c r="B683" s="108">
        <v>28500</v>
      </c>
      <c r="C683" s="58"/>
      <c r="O683" s="11"/>
    </row>
    <row r="684" spans="1:15" ht="15.75" hidden="1" outlineLevel="3" x14ac:dyDescent="0.25">
      <c r="A684" s="84" t="s">
        <v>127</v>
      </c>
      <c r="B684" s="108">
        <v>175</v>
      </c>
      <c r="C684" s="58"/>
      <c r="O684" s="11"/>
    </row>
    <row r="685" spans="1:15" ht="15.75" hidden="1" outlineLevel="3" x14ac:dyDescent="0.25">
      <c r="A685" s="84" t="s">
        <v>129</v>
      </c>
      <c r="B685" s="108">
        <v>75</v>
      </c>
      <c r="C685" s="58"/>
      <c r="O685" s="11"/>
    </row>
    <row r="686" spans="1:15" ht="15.75" hidden="1" outlineLevel="3" x14ac:dyDescent="0.25">
      <c r="A686" s="84" t="s">
        <v>149</v>
      </c>
      <c r="B686" s="108">
        <v>2000</v>
      </c>
      <c r="C686" s="58"/>
      <c r="O686" s="11"/>
    </row>
    <row r="687" spans="1:15" ht="15.75" hidden="1" outlineLevel="2" collapsed="1" x14ac:dyDescent="0.25">
      <c r="A687" s="86" t="s">
        <v>244</v>
      </c>
      <c r="B687" s="110">
        <f>SUM(B658:B686)</f>
        <v>984320</v>
      </c>
      <c r="C687" s="58"/>
      <c r="O687" s="11"/>
    </row>
    <row r="688" spans="1:15" ht="15.75" hidden="1" outlineLevel="3" x14ac:dyDescent="0.25">
      <c r="A688" s="86"/>
      <c r="B688" s="110"/>
      <c r="O688" s="11"/>
    </row>
    <row r="689" spans="1:15" hidden="1" outlineLevel="3" x14ac:dyDescent="0.2">
      <c r="A689" s="84" t="s">
        <v>114</v>
      </c>
      <c r="B689" s="108">
        <v>343546</v>
      </c>
      <c r="O689" s="11"/>
    </row>
    <row r="690" spans="1:15" hidden="1" outlineLevel="3" x14ac:dyDescent="0.2">
      <c r="A690" s="84" t="s">
        <v>130</v>
      </c>
      <c r="B690" s="108">
        <v>4000</v>
      </c>
      <c r="O690" s="11"/>
    </row>
    <row r="691" spans="1:15" hidden="1" outlineLevel="3" x14ac:dyDescent="0.2">
      <c r="A691" s="84" t="s">
        <v>131</v>
      </c>
      <c r="B691" s="108">
        <v>4000</v>
      </c>
      <c r="O691" s="11"/>
    </row>
    <row r="692" spans="1:15" hidden="1" outlineLevel="3" x14ac:dyDescent="0.2">
      <c r="A692" s="84" t="s">
        <v>147</v>
      </c>
      <c r="B692" s="108">
        <v>3750</v>
      </c>
      <c r="O692" s="11"/>
    </row>
    <row r="693" spans="1:15" hidden="1" outlineLevel="3" x14ac:dyDescent="0.2">
      <c r="A693" s="84" t="s">
        <v>133</v>
      </c>
      <c r="B693" s="108">
        <v>76080</v>
      </c>
      <c r="O693" s="11"/>
    </row>
    <row r="694" spans="1:15" hidden="1" outlineLevel="3" x14ac:dyDescent="0.2">
      <c r="A694" s="84" t="s">
        <v>115</v>
      </c>
      <c r="B694" s="108">
        <v>27180</v>
      </c>
      <c r="O694" s="11"/>
    </row>
    <row r="695" spans="1:15" hidden="1" outlineLevel="3" x14ac:dyDescent="0.2">
      <c r="A695" s="84" t="s">
        <v>134</v>
      </c>
      <c r="B695" s="108">
        <v>60749</v>
      </c>
      <c r="O695" s="11"/>
    </row>
    <row r="696" spans="1:15" hidden="1" outlineLevel="3" x14ac:dyDescent="0.2">
      <c r="A696" s="84" t="s">
        <v>135</v>
      </c>
      <c r="B696" s="108">
        <v>5032</v>
      </c>
      <c r="O696" s="11"/>
    </row>
    <row r="697" spans="1:15" hidden="1" outlineLevel="3" x14ac:dyDescent="0.2">
      <c r="A697" s="84" t="s">
        <v>136</v>
      </c>
      <c r="B697" s="108">
        <v>2300</v>
      </c>
      <c r="O697" s="11"/>
    </row>
    <row r="698" spans="1:15" hidden="1" outlineLevel="3" x14ac:dyDescent="0.2">
      <c r="A698" s="84" t="s">
        <v>137</v>
      </c>
      <c r="B698" s="108">
        <v>4000</v>
      </c>
      <c r="O698" s="11"/>
    </row>
    <row r="699" spans="1:15" hidden="1" outlineLevel="3" x14ac:dyDescent="0.2">
      <c r="A699" s="84" t="s">
        <v>116</v>
      </c>
      <c r="B699" s="108">
        <v>12000</v>
      </c>
      <c r="O699" s="11"/>
    </row>
    <row r="700" spans="1:15" hidden="1" outlineLevel="3" x14ac:dyDescent="0.2">
      <c r="A700" s="84" t="s">
        <v>168</v>
      </c>
      <c r="B700" s="108">
        <v>80000</v>
      </c>
      <c r="O700" s="11"/>
    </row>
    <row r="701" spans="1:15" hidden="1" outlineLevel="3" x14ac:dyDescent="0.2">
      <c r="A701" s="84" t="s">
        <v>169</v>
      </c>
      <c r="B701" s="108">
        <v>12000</v>
      </c>
      <c r="O701" s="11"/>
    </row>
    <row r="702" spans="1:15" hidden="1" outlineLevel="3" x14ac:dyDescent="0.2">
      <c r="A702" s="84" t="s">
        <v>152</v>
      </c>
      <c r="B702" s="108">
        <v>1600</v>
      </c>
      <c r="O702" s="11"/>
    </row>
    <row r="703" spans="1:15" hidden="1" outlineLevel="3" x14ac:dyDescent="0.2">
      <c r="A703" s="84" t="s">
        <v>150</v>
      </c>
      <c r="B703" s="108">
        <v>3800</v>
      </c>
      <c r="O703" s="11"/>
    </row>
    <row r="704" spans="1:15" hidden="1" outlineLevel="3" x14ac:dyDescent="0.2">
      <c r="A704" s="84" t="s">
        <v>153</v>
      </c>
      <c r="B704" s="108">
        <v>18220</v>
      </c>
      <c r="O704" s="11"/>
    </row>
    <row r="705" spans="1:15" hidden="1" outlineLevel="3" x14ac:dyDescent="0.2">
      <c r="A705" s="84" t="s">
        <v>156</v>
      </c>
      <c r="B705" s="108">
        <v>800</v>
      </c>
      <c r="O705" s="11"/>
    </row>
    <row r="706" spans="1:15" hidden="1" outlineLevel="3" x14ac:dyDescent="0.2">
      <c r="A706" s="84" t="s">
        <v>119</v>
      </c>
      <c r="B706" s="108">
        <v>100</v>
      </c>
      <c r="O706" s="11"/>
    </row>
    <row r="707" spans="1:15" hidden="1" outlineLevel="3" x14ac:dyDescent="0.2">
      <c r="A707" s="84" t="s">
        <v>120</v>
      </c>
      <c r="B707" s="108">
        <v>2000</v>
      </c>
      <c r="O707" s="11"/>
    </row>
    <row r="708" spans="1:15" hidden="1" outlineLevel="3" x14ac:dyDescent="0.2">
      <c r="A708" s="84" t="s">
        <v>121</v>
      </c>
      <c r="B708" s="108">
        <v>700</v>
      </c>
      <c r="O708" s="11"/>
    </row>
    <row r="709" spans="1:15" hidden="1" outlineLevel="3" x14ac:dyDescent="0.2">
      <c r="A709" s="84" t="s">
        <v>122</v>
      </c>
      <c r="B709" s="108">
        <v>500</v>
      </c>
      <c r="O709" s="11"/>
    </row>
    <row r="710" spans="1:15" hidden="1" outlineLevel="3" x14ac:dyDescent="0.2">
      <c r="A710" s="84" t="s">
        <v>140</v>
      </c>
      <c r="B710" s="108">
        <v>450</v>
      </c>
      <c r="O710" s="11"/>
    </row>
    <row r="711" spans="1:15" hidden="1" outlineLevel="3" x14ac:dyDescent="0.2">
      <c r="A711" s="84" t="s">
        <v>123</v>
      </c>
      <c r="B711" s="108">
        <v>95700</v>
      </c>
      <c r="O711" s="11"/>
    </row>
    <row r="712" spans="1:15" hidden="1" outlineLevel="3" x14ac:dyDescent="0.2">
      <c r="A712" s="84" t="s">
        <v>124</v>
      </c>
      <c r="B712" s="108">
        <v>1700</v>
      </c>
      <c r="O712" s="11"/>
    </row>
    <row r="713" spans="1:15" hidden="1" outlineLevel="3" x14ac:dyDescent="0.2">
      <c r="A713" s="84" t="s">
        <v>125</v>
      </c>
      <c r="B713" s="108">
        <v>500</v>
      </c>
      <c r="O713" s="11"/>
    </row>
    <row r="714" spans="1:15" hidden="1" outlineLevel="3" x14ac:dyDescent="0.2">
      <c r="A714" s="84" t="s">
        <v>126</v>
      </c>
      <c r="B714" s="108">
        <v>2000</v>
      </c>
      <c r="O714" s="11"/>
    </row>
    <row r="715" spans="1:15" hidden="1" outlineLevel="3" x14ac:dyDescent="0.2">
      <c r="A715" s="84" t="s">
        <v>143</v>
      </c>
      <c r="B715" s="108">
        <v>11100</v>
      </c>
      <c r="O715" s="11"/>
    </row>
    <row r="716" spans="1:15" hidden="1" outlineLevel="3" x14ac:dyDescent="0.2">
      <c r="A716" s="84" t="s">
        <v>157</v>
      </c>
      <c r="B716" s="108">
        <v>23500</v>
      </c>
      <c r="O716" s="11"/>
    </row>
    <row r="717" spans="1:15" hidden="1" outlineLevel="3" x14ac:dyDescent="0.2">
      <c r="A717" s="84" t="s">
        <v>93</v>
      </c>
      <c r="B717" s="108">
        <v>6100</v>
      </c>
      <c r="O717" s="11"/>
    </row>
    <row r="718" spans="1:15" hidden="1" outlineLevel="3" x14ac:dyDescent="0.2">
      <c r="A718" s="84" t="s">
        <v>155</v>
      </c>
      <c r="B718" s="108">
        <v>2700</v>
      </c>
      <c r="O718" s="11"/>
    </row>
    <row r="719" spans="1:15" hidden="1" outlineLevel="3" x14ac:dyDescent="0.2">
      <c r="A719" s="84" t="s">
        <v>127</v>
      </c>
      <c r="B719" s="108">
        <v>500</v>
      </c>
      <c r="O719" s="11"/>
    </row>
    <row r="720" spans="1:15" hidden="1" outlineLevel="3" x14ac:dyDescent="0.2">
      <c r="A720" s="84" t="s">
        <v>128</v>
      </c>
      <c r="B720" s="108">
        <v>100</v>
      </c>
      <c r="O720" s="11"/>
    </row>
    <row r="721" spans="1:15" hidden="1" outlineLevel="3" x14ac:dyDescent="0.2">
      <c r="A721" s="84" t="s">
        <v>178</v>
      </c>
      <c r="B721" s="108">
        <v>6000</v>
      </c>
      <c r="O721" s="11"/>
    </row>
    <row r="722" spans="1:15" hidden="1" outlineLevel="3" x14ac:dyDescent="0.2">
      <c r="A722" s="84" t="s">
        <v>149</v>
      </c>
      <c r="B722" s="108">
        <v>2500</v>
      </c>
      <c r="O722" s="11"/>
    </row>
    <row r="723" spans="1:15" hidden="1" outlineLevel="3" x14ac:dyDescent="0.2">
      <c r="A723" s="84" t="s">
        <v>144</v>
      </c>
      <c r="B723" s="108">
        <v>500</v>
      </c>
      <c r="O723" s="11"/>
    </row>
    <row r="724" spans="1:15" hidden="1" outlineLevel="3" x14ac:dyDescent="0.2">
      <c r="A724" s="84" t="s">
        <v>196</v>
      </c>
      <c r="B724" s="108">
        <v>500</v>
      </c>
      <c r="O724" s="11"/>
    </row>
    <row r="725" spans="1:15" hidden="1" outlineLevel="3" x14ac:dyDescent="0.2">
      <c r="A725" s="84" t="s">
        <v>146</v>
      </c>
      <c r="B725" s="108">
        <v>4000</v>
      </c>
      <c r="O725" s="11"/>
    </row>
    <row r="726" spans="1:15" ht="15.75" hidden="1" outlineLevel="2" collapsed="1" x14ac:dyDescent="0.25">
      <c r="A726" s="86" t="s">
        <v>245</v>
      </c>
      <c r="B726" s="110">
        <f>SUM(B689:B725)</f>
        <v>820207</v>
      </c>
      <c r="O726" s="11"/>
    </row>
    <row r="727" spans="1:15" hidden="1" outlineLevel="2" x14ac:dyDescent="0.2">
      <c r="A727" s="61"/>
      <c r="B727" s="108"/>
      <c r="O727" s="11"/>
    </row>
    <row r="728" spans="1:15" ht="15.75" hidden="1" outlineLevel="1" collapsed="1" x14ac:dyDescent="0.25">
      <c r="A728" s="83" t="s">
        <v>210</v>
      </c>
      <c r="B728" s="106">
        <f>SUM(B726,B687,B656,B613)</f>
        <v>7383688</v>
      </c>
      <c r="O728" s="11"/>
    </row>
    <row r="729" spans="1:15" ht="15.75" hidden="1" outlineLevel="2" x14ac:dyDescent="0.25">
      <c r="A729" s="83"/>
      <c r="B729" s="106"/>
      <c r="O729" s="11"/>
    </row>
    <row r="730" spans="1:15" hidden="1" outlineLevel="3" x14ac:dyDescent="0.2">
      <c r="A730" s="84" t="s">
        <v>114</v>
      </c>
      <c r="B730" s="108">
        <v>468610</v>
      </c>
      <c r="O730" s="11"/>
    </row>
    <row r="731" spans="1:15" hidden="1" outlineLevel="3" x14ac:dyDescent="0.2">
      <c r="A731" s="84" t="s">
        <v>131</v>
      </c>
      <c r="B731" s="108">
        <v>300</v>
      </c>
      <c r="O731" s="11"/>
    </row>
    <row r="732" spans="1:15" hidden="1" outlineLevel="3" x14ac:dyDescent="0.2">
      <c r="A732" s="84" t="s">
        <v>133</v>
      </c>
      <c r="B732" s="108">
        <v>19020</v>
      </c>
      <c r="O732" s="11"/>
    </row>
    <row r="733" spans="1:15" hidden="1" outlineLevel="3" x14ac:dyDescent="0.2">
      <c r="A733" s="84" t="s">
        <v>115</v>
      </c>
      <c r="B733" s="108">
        <v>35152</v>
      </c>
      <c r="O733" s="11"/>
    </row>
    <row r="734" spans="1:15" hidden="1" outlineLevel="3" x14ac:dyDescent="0.2">
      <c r="A734" s="84" t="s">
        <v>134</v>
      </c>
      <c r="B734" s="108">
        <v>13655</v>
      </c>
      <c r="O734" s="11"/>
    </row>
    <row r="735" spans="1:15" hidden="1" outlineLevel="3" x14ac:dyDescent="0.2">
      <c r="A735" s="84" t="s">
        <v>135</v>
      </c>
      <c r="B735" s="108">
        <v>2000</v>
      </c>
      <c r="O735" s="11"/>
    </row>
    <row r="736" spans="1:15" hidden="1" outlineLevel="3" x14ac:dyDescent="0.2">
      <c r="A736" s="84" t="s">
        <v>136</v>
      </c>
      <c r="B736" s="108">
        <v>3000</v>
      </c>
      <c r="O736" s="11"/>
    </row>
    <row r="737" spans="1:15" hidden="1" outlineLevel="3" x14ac:dyDescent="0.2">
      <c r="A737" s="84" t="s">
        <v>116</v>
      </c>
      <c r="B737" s="108">
        <v>1500</v>
      </c>
      <c r="O737" s="11"/>
    </row>
    <row r="738" spans="1:15" hidden="1" outlineLevel="3" x14ac:dyDescent="0.2">
      <c r="A738" s="84" t="s">
        <v>168</v>
      </c>
      <c r="B738" s="108">
        <v>38500</v>
      </c>
      <c r="O738" s="11"/>
    </row>
    <row r="739" spans="1:15" hidden="1" outlineLevel="3" x14ac:dyDescent="0.2">
      <c r="A739" s="84" t="s">
        <v>152</v>
      </c>
      <c r="B739" s="108">
        <v>400</v>
      </c>
      <c r="O739" s="11"/>
    </row>
    <row r="740" spans="1:15" hidden="1" outlineLevel="3" x14ac:dyDescent="0.2">
      <c r="A740" s="84" t="s">
        <v>150</v>
      </c>
      <c r="B740" s="108">
        <v>4000</v>
      </c>
      <c r="O740" s="11"/>
    </row>
    <row r="741" spans="1:15" hidden="1" outlineLevel="3" x14ac:dyDescent="0.2">
      <c r="A741" s="84" t="s">
        <v>153</v>
      </c>
      <c r="B741" s="108">
        <v>4500</v>
      </c>
      <c r="O741" s="11"/>
    </row>
    <row r="742" spans="1:15" hidden="1" outlineLevel="3" x14ac:dyDescent="0.2">
      <c r="A742" s="84" t="s">
        <v>165</v>
      </c>
      <c r="B742" s="108">
        <v>3500</v>
      </c>
      <c r="O742" s="11"/>
    </row>
    <row r="743" spans="1:15" hidden="1" outlineLevel="3" x14ac:dyDescent="0.2">
      <c r="A743" s="84" t="s">
        <v>156</v>
      </c>
      <c r="B743" s="108">
        <v>3190</v>
      </c>
      <c r="O743" s="11"/>
    </row>
    <row r="744" spans="1:15" hidden="1" outlineLevel="3" x14ac:dyDescent="0.2">
      <c r="A744" s="84" t="s">
        <v>120</v>
      </c>
      <c r="B744" s="108">
        <v>2003</v>
      </c>
      <c r="O744" s="11"/>
    </row>
    <row r="745" spans="1:15" hidden="1" outlineLevel="3" x14ac:dyDescent="0.2">
      <c r="A745" s="84" t="s">
        <v>122</v>
      </c>
      <c r="B745" s="108">
        <v>644</v>
      </c>
      <c r="O745" s="11"/>
    </row>
    <row r="746" spans="1:15" hidden="1" outlineLevel="3" x14ac:dyDescent="0.2">
      <c r="A746" s="84" t="s">
        <v>123</v>
      </c>
      <c r="B746" s="108">
        <v>3500</v>
      </c>
      <c r="O746" s="11"/>
    </row>
    <row r="747" spans="1:15" hidden="1" outlineLevel="3" x14ac:dyDescent="0.2">
      <c r="A747" s="84" t="s">
        <v>124</v>
      </c>
      <c r="B747" s="108">
        <v>1700</v>
      </c>
      <c r="O747" s="11"/>
    </row>
    <row r="748" spans="1:15" hidden="1" outlineLevel="3" x14ac:dyDescent="0.2">
      <c r="A748" s="84" t="s">
        <v>125</v>
      </c>
      <c r="B748" s="108">
        <v>425</v>
      </c>
      <c r="O748" s="11"/>
    </row>
    <row r="749" spans="1:15" hidden="1" outlineLevel="3" x14ac:dyDescent="0.2">
      <c r="A749" s="84" t="s">
        <v>126</v>
      </c>
      <c r="B749" s="108">
        <v>18000</v>
      </c>
      <c r="O749" s="11"/>
    </row>
    <row r="750" spans="1:15" hidden="1" outlineLevel="3" x14ac:dyDescent="0.2">
      <c r="A750" s="84" t="s">
        <v>143</v>
      </c>
      <c r="B750" s="108">
        <v>2000</v>
      </c>
      <c r="O750" s="11"/>
    </row>
    <row r="751" spans="1:15" hidden="1" outlineLevel="3" x14ac:dyDescent="0.2">
      <c r="A751" s="84" t="s">
        <v>157</v>
      </c>
      <c r="B751" s="108">
        <v>8000</v>
      </c>
      <c r="O751" s="11"/>
    </row>
    <row r="752" spans="1:15" hidden="1" outlineLevel="3" x14ac:dyDescent="0.2">
      <c r="A752" s="84" t="s">
        <v>176</v>
      </c>
      <c r="B752" s="108">
        <v>34000</v>
      </c>
      <c r="O752" s="11"/>
    </row>
    <row r="753" spans="1:15" hidden="1" outlineLevel="3" x14ac:dyDescent="0.2">
      <c r="A753" s="84" t="s">
        <v>93</v>
      </c>
      <c r="B753" s="108">
        <v>540</v>
      </c>
      <c r="O753" s="11"/>
    </row>
    <row r="754" spans="1:15" hidden="1" outlineLevel="3" x14ac:dyDescent="0.2">
      <c r="A754" s="84" t="s">
        <v>127</v>
      </c>
      <c r="B754" s="108">
        <v>1750</v>
      </c>
      <c r="O754" s="11"/>
    </row>
    <row r="755" spans="1:15" hidden="1" outlineLevel="3" x14ac:dyDescent="0.2">
      <c r="A755" s="84" t="s">
        <v>128</v>
      </c>
      <c r="B755" s="108">
        <v>2000</v>
      </c>
      <c r="O755" s="11"/>
    </row>
    <row r="756" spans="1:15" hidden="1" outlineLevel="3" x14ac:dyDescent="0.2">
      <c r="A756" s="84" t="s">
        <v>178</v>
      </c>
      <c r="B756" s="108">
        <v>3500</v>
      </c>
      <c r="O756" s="11"/>
    </row>
    <row r="757" spans="1:15" hidden="1" outlineLevel="3" x14ac:dyDescent="0.2">
      <c r="A757" s="84" t="s">
        <v>149</v>
      </c>
      <c r="B757" s="108">
        <v>2500</v>
      </c>
      <c r="O757" s="11"/>
    </row>
    <row r="758" spans="1:15" hidden="1" outlineLevel="3" x14ac:dyDescent="0.2">
      <c r="A758" s="84" t="s">
        <v>196</v>
      </c>
      <c r="B758" s="108">
        <v>780</v>
      </c>
      <c r="O758" s="11"/>
    </row>
    <row r="759" spans="1:15" hidden="1" outlineLevel="3" x14ac:dyDescent="0.2">
      <c r="A759" s="84" t="s">
        <v>160</v>
      </c>
      <c r="B759" s="108">
        <v>130000</v>
      </c>
      <c r="O759" s="11"/>
    </row>
    <row r="760" spans="1:15" ht="15.75" hidden="1" outlineLevel="2" collapsed="1" x14ac:dyDescent="0.25">
      <c r="A760" s="83" t="s">
        <v>246</v>
      </c>
      <c r="B760" s="111">
        <f>SUM(B730:B759)</f>
        <v>808669</v>
      </c>
      <c r="O760" s="11"/>
    </row>
    <row r="761" spans="1:15" ht="15.75" hidden="1" outlineLevel="3" x14ac:dyDescent="0.25">
      <c r="A761" s="83"/>
      <c r="B761" s="111"/>
      <c r="O761" s="11"/>
    </row>
    <row r="762" spans="1:15" hidden="1" outlineLevel="3" x14ac:dyDescent="0.2">
      <c r="A762" s="84" t="s">
        <v>114</v>
      </c>
      <c r="B762" s="108">
        <v>216480</v>
      </c>
      <c r="O762" s="11"/>
    </row>
    <row r="763" spans="1:15" hidden="1" outlineLevel="3" x14ac:dyDescent="0.2">
      <c r="A763" s="84" t="s">
        <v>131</v>
      </c>
      <c r="B763" s="108">
        <v>150</v>
      </c>
      <c r="O763" s="11"/>
    </row>
    <row r="764" spans="1:15" hidden="1" outlineLevel="3" x14ac:dyDescent="0.2">
      <c r="A764" s="84" t="s">
        <v>133</v>
      </c>
      <c r="B764" s="108">
        <v>14265</v>
      </c>
      <c r="O764" s="11"/>
    </row>
    <row r="765" spans="1:15" hidden="1" outlineLevel="3" x14ac:dyDescent="0.2">
      <c r="A765" s="84" t="s">
        <v>115</v>
      </c>
      <c r="B765" s="108">
        <v>16212</v>
      </c>
      <c r="O765" s="11"/>
    </row>
    <row r="766" spans="1:15" hidden="1" outlineLevel="3" x14ac:dyDescent="0.2">
      <c r="A766" s="84" t="s">
        <v>134</v>
      </c>
      <c r="B766" s="108">
        <v>19695</v>
      </c>
      <c r="O766" s="11"/>
    </row>
    <row r="767" spans="1:15" hidden="1" outlineLevel="3" x14ac:dyDescent="0.2">
      <c r="A767" s="84" t="s">
        <v>135</v>
      </c>
      <c r="B767" s="108">
        <v>2000</v>
      </c>
      <c r="O767" s="11"/>
    </row>
    <row r="768" spans="1:15" hidden="1" outlineLevel="3" x14ac:dyDescent="0.2">
      <c r="A768" s="84" t="s">
        <v>136</v>
      </c>
      <c r="B768" s="108">
        <v>1800</v>
      </c>
      <c r="O768" s="11"/>
    </row>
    <row r="769" spans="1:15" hidden="1" outlineLevel="3" x14ac:dyDescent="0.2">
      <c r="A769" s="84" t="s">
        <v>116</v>
      </c>
      <c r="B769" s="108">
        <v>2380</v>
      </c>
      <c r="O769" s="11"/>
    </row>
    <row r="770" spans="1:15" hidden="1" outlineLevel="3" x14ac:dyDescent="0.2">
      <c r="A770" s="84" t="s">
        <v>162</v>
      </c>
      <c r="B770" s="108">
        <v>8200</v>
      </c>
      <c r="O770" s="11"/>
    </row>
    <row r="771" spans="1:15" hidden="1" outlineLevel="3" x14ac:dyDescent="0.2">
      <c r="A771" s="84" t="s">
        <v>152</v>
      </c>
      <c r="B771" s="108">
        <v>1300</v>
      </c>
      <c r="O771" s="11"/>
    </row>
    <row r="772" spans="1:15" hidden="1" outlineLevel="3" x14ac:dyDescent="0.2">
      <c r="A772" s="84" t="s">
        <v>150</v>
      </c>
      <c r="B772" s="108">
        <v>1500</v>
      </c>
      <c r="O772" s="11"/>
    </row>
    <row r="773" spans="1:15" hidden="1" outlineLevel="3" x14ac:dyDescent="0.2">
      <c r="A773" s="84" t="s">
        <v>153</v>
      </c>
      <c r="B773" s="108">
        <v>500</v>
      </c>
      <c r="O773" s="11"/>
    </row>
    <row r="774" spans="1:15" hidden="1" outlineLevel="3" x14ac:dyDescent="0.2">
      <c r="A774" s="84" t="s">
        <v>119</v>
      </c>
      <c r="B774" s="108">
        <v>1000</v>
      </c>
      <c r="O774" s="11"/>
    </row>
    <row r="775" spans="1:15" hidden="1" outlineLevel="3" x14ac:dyDescent="0.2">
      <c r="A775" s="84" t="s">
        <v>120</v>
      </c>
      <c r="B775" s="108">
        <v>1226</v>
      </c>
      <c r="O775" s="11"/>
    </row>
    <row r="776" spans="1:15" hidden="1" outlineLevel="3" x14ac:dyDescent="0.2">
      <c r="A776" s="84" t="s">
        <v>122</v>
      </c>
      <c r="B776" s="108">
        <v>300</v>
      </c>
      <c r="O776" s="11"/>
    </row>
    <row r="777" spans="1:15" hidden="1" outlineLevel="3" x14ac:dyDescent="0.2">
      <c r="A777" s="84" t="s">
        <v>124</v>
      </c>
      <c r="B777" s="108">
        <v>500</v>
      </c>
      <c r="O777" s="11"/>
    </row>
    <row r="778" spans="1:15" hidden="1" outlineLevel="3" x14ac:dyDescent="0.2">
      <c r="A778" s="84" t="s">
        <v>125</v>
      </c>
      <c r="B778" s="108">
        <v>25</v>
      </c>
      <c r="O778" s="11"/>
    </row>
    <row r="779" spans="1:15" hidden="1" outlineLevel="3" x14ac:dyDescent="0.2">
      <c r="A779" s="84" t="s">
        <v>126</v>
      </c>
      <c r="B779" s="108">
        <v>5162</v>
      </c>
      <c r="O779" s="11"/>
    </row>
    <row r="780" spans="1:15" hidden="1" outlineLevel="3" x14ac:dyDescent="0.2">
      <c r="A780" s="84" t="s">
        <v>143</v>
      </c>
      <c r="B780" s="108">
        <v>2000</v>
      </c>
      <c r="O780" s="11"/>
    </row>
    <row r="781" spans="1:15" hidden="1" outlineLevel="3" x14ac:dyDescent="0.2">
      <c r="A781" s="84" t="s">
        <v>93</v>
      </c>
      <c r="B781" s="108">
        <v>8850</v>
      </c>
      <c r="O781" s="11"/>
    </row>
    <row r="782" spans="1:15" hidden="1" outlineLevel="3" x14ac:dyDescent="0.2">
      <c r="A782" s="84" t="s">
        <v>155</v>
      </c>
      <c r="B782" s="108">
        <v>1950</v>
      </c>
      <c r="O782" s="11"/>
    </row>
    <row r="783" spans="1:15" hidden="1" outlineLevel="3" x14ac:dyDescent="0.2">
      <c r="A783" s="84" t="s">
        <v>127</v>
      </c>
      <c r="B783" s="108">
        <v>200</v>
      </c>
      <c r="O783" s="11"/>
    </row>
    <row r="784" spans="1:15" hidden="1" outlineLevel="3" x14ac:dyDescent="0.2">
      <c r="A784" s="84" t="s">
        <v>129</v>
      </c>
      <c r="B784" s="108">
        <v>100</v>
      </c>
      <c r="O784" s="11"/>
    </row>
    <row r="785" spans="1:15" hidden="1" outlineLevel="3" x14ac:dyDescent="0.2">
      <c r="A785" s="84" t="s">
        <v>166</v>
      </c>
      <c r="B785" s="108">
        <v>750</v>
      </c>
      <c r="O785" s="11"/>
    </row>
    <row r="786" spans="1:15" hidden="1" outlineLevel="3" x14ac:dyDescent="0.2">
      <c r="A786" s="84" t="s">
        <v>149</v>
      </c>
      <c r="B786" s="108">
        <v>1300</v>
      </c>
      <c r="O786" s="11"/>
    </row>
    <row r="787" spans="1:15" ht="15.75" hidden="1" outlineLevel="2" collapsed="1" x14ac:dyDescent="0.25">
      <c r="A787" s="83" t="s">
        <v>247</v>
      </c>
      <c r="B787" s="111">
        <f>SUM(B762:B786)</f>
        <v>307845</v>
      </c>
      <c r="O787" s="11"/>
    </row>
    <row r="788" spans="1:15" ht="15.75" hidden="1" outlineLevel="3" x14ac:dyDescent="0.25">
      <c r="A788" s="83"/>
      <c r="B788" s="111"/>
      <c r="O788" s="11"/>
    </row>
    <row r="789" spans="1:15" hidden="1" outlineLevel="3" x14ac:dyDescent="0.2">
      <c r="A789" s="84" t="s">
        <v>114</v>
      </c>
      <c r="B789" s="108">
        <v>71674</v>
      </c>
      <c r="O789" s="11"/>
    </row>
    <row r="790" spans="1:15" hidden="1" outlineLevel="3" x14ac:dyDescent="0.2">
      <c r="A790" s="84" t="s">
        <v>131</v>
      </c>
      <c r="B790" s="108">
        <v>156</v>
      </c>
      <c r="O790" s="11"/>
    </row>
    <row r="791" spans="1:15" hidden="1" outlineLevel="3" x14ac:dyDescent="0.2">
      <c r="A791" s="84" t="s">
        <v>133</v>
      </c>
      <c r="B791" s="108">
        <v>9510</v>
      </c>
      <c r="O791" s="11"/>
    </row>
    <row r="792" spans="1:15" hidden="1" outlineLevel="3" x14ac:dyDescent="0.2">
      <c r="A792" s="84" t="s">
        <v>115</v>
      </c>
      <c r="B792" s="108">
        <v>5207</v>
      </c>
      <c r="O792" s="11"/>
    </row>
    <row r="793" spans="1:15" hidden="1" outlineLevel="3" x14ac:dyDescent="0.2">
      <c r="A793" s="84" t="s">
        <v>134</v>
      </c>
      <c r="B793" s="108">
        <v>7430</v>
      </c>
      <c r="O793" s="11"/>
    </row>
    <row r="794" spans="1:15" hidden="1" outlineLevel="3" x14ac:dyDescent="0.2">
      <c r="A794" s="84" t="s">
        <v>135</v>
      </c>
      <c r="B794" s="108">
        <v>900</v>
      </c>
      <c r="O794" s="11"/>
    </row>
    <row r="795" spans="1:15" hidden="1" outlineLevel="3" x14ac:dyDescent="0.2">
      <c r="A795" s="84" t="s">
        <v>136</v>
      </c>
      <c r="B795" s="108">
        <v>1100</v>
      </c>
      <c r="O795" s="11"/>
    </row>
    <row r="796" spans="1:15" hidden="1" outlineLevel="3" x14ac:dyDescent="0.2">
      <c r="A796" s="84" t="s">
        <v>116</v>
      </c>
      <c r="B796" s="108">
        <v>500</v>
      </c>
      <c r="O796" s="11"/>
    </row>
    <row r="797" spans="1:15" hidden="1" outlineLevel="3" x14ac:dyDescent="0.2">
      <c r="A797" s="84" t="s">
        <v>150</v>
      </c>
      <c r="B797" s="108">
        <v>500</v>
      </c>
      <c r="O797" s="11"/>
    </row>
    <row r="798" spans="1:15" hidden="1" outlineLevel="3" x14ac:dyDescent="0.2">
      <c r="A798" s="84" t="s">
        <v>153</v>
      </c>
      <c r="B798" s="108">
        <v>1000</v>
      </c>
      <c r="O798" s="11"/>
    </row>
    <row r="799" spans="1:15" hidden="1" outlineLevel="3" x14ac:dyDescent="0.2">
      <c r="A799" s="84" t="s">
        <v>120</v>
      </c>
      <c r="B799" s="108">
        <v>2475</v>
      </c>
      <c r="O799" s="11"/>
    </row>
    <row r="800" spans="1:15" hidden="1" outlineLevel="3" x14ac:dyDescent="0.2">
      <c r="A800" s="84" t="s">
        <v>122</v>
      </c>
      <c r="B800" s="108">
        <v>1000</v>
      </c>
      <c r="O800" s="11"/>
    </row>
    <row r="801" spans="1:15" hidden="1" outlineLevel="3" x14ac:dyDescent="0.2">
      <c r="A801" s="84" t="s">
        <v>123</v>
      </c>
      <c r="B801" s="108">
        <v>42000</v>
      </c>
      <c r="O801" s="11"/>
    </row>
    <row r="802" spans="1:15" hidden="1" outlineLevel="3" x14ac:dyDescent="0.2">
      <c r="A802" s="84" t="s">
        <v>124</v>
      </c>
      <c r="B802" s="108">
        <v>600</v>
      </c>
      <c r="O802" s="11"/>
    </row>
    <row r="803" spans="1:15" hidden="1" outlineLevel="3" x14ac:dyDescent="0.2">
      <c r="A803" s="84" t="s">
        <v>125</v>
      </c>
      <c r="B803" s="108">
        <v>200</v>
      </c>
      <c r="O803" s="11"/>
    </row>
    <row r="804" spans="1:15" hidden="1" outlineLevel="3" x14ac:dyDescent="0.2">
      <c r="A804" s="84" t="s">
        <v>126</v>
      </c>
      <c r="B804" s="108">
        <v>13000</v>
      </c>
      <c r="O804" s="11"/>
    </row>
    <row r="805" spans="1:15" hidden="1" outlineLevel="3" x14ac:dyDescent="0.2">
      <c r="A805" s="84" t="s">
        <v>93</v>
      </c>
      <c r="B805" s="108">
        <v>20</v>
      </c>
      <c r="O805" s="11"/>
    </row>
    <row r="806" spans="1:15" hidden="1" outlineLevel="3" x14ac:dyDescent="0.2">
      <c r="A806" s="84" t="s">
        <v>127</v>
      </c>
      <c r="B806" s="108">
        <v>1000</v>
      </c>
      <c r="O806" s="11"/>
    </row>
    <row r="807" spans="1:15" hidden="1" outlineLevel="3" x14ac:dyDescent="0.2">
      <c r="A807" s="84" t="s">
        <v>145</v>
      </c>
      <c r="B807" s="108">
        <v>300</v>
      </c>
      <c r="O807" s="11"/>
    </row>
    <row r="808" spans="1:15" ht="15.75" hidden="1" outlineLevel="2" collapsed="1" x14ac:dyDescent="0.25">
      <c r="A808" s="83" t="s">
        <v>248</v>
      </c>
      <c r="B808" s="111">
        <f>SUM(B789:B807)</f>
        <v>158572</v>
      </c>
      <c r="O808" s="11"/>
    </row>
    <row r="809" spans="1:15" ht="15.75" hidden="1" outlineLevel="3" x14ac:dyDescent="0.25">
      <c r="A809" s="83"/>
      <c r="B809" s="111"/>
      <c r="O809" s="11"/>
    </row>
    <row r="810" spans="1:15" hidden="1" outlineLevel="3" x14ac:dyDescent="0.2">
      <c r="A810" s="84" t="s">
        <v>114</v>
      </c>
      <c r="B810" s="108">
        <v>217885</v>
      </c>
      <c r="O810" s="11"/>
    </row>
    <row r="811" spans="1:15" hidden="1" outlineLevel="3" x14ac:dyDescent="0.2">
      <c r="A811" s="84" t="s">
        <v>131</v>
      </c>
      <c r="B811" s="108">
        <v>250</v>
      </c>
      <c r="O811" s="11"/>
    </row>
    <row r="812" spans="1:15" hidden="1" outlineLevel="3" x14ac:dyDescent="0.2">
      <c r="A812" s="84" t="s">
        <v>147</v>
      </c>
      <c r="B812" s="108">
        <v>300</v>
      </c>
      <c r="O812" s="11"/>
    </row>
    <row r="813" spans="1:15" hidden="1" outlineLevel="3" x14ac:dyDescent="0.2">
      <c r="A813" s="84" t="s">
        <v>132</v>
      </c>
      <c r="B813" s="108">
        <v>450</v>
      </c>
    </row>
    <row r="814" spans="1:15" hidden="1" outlineLevel="3" x14ac:dyDescent="0.2">
      <c r="A814" s="84" t="s">
        <v>133</v>
      </c>
      <c r="B814" s="108">
        <v>9510</v>
      </c>
      <c r="O814" s="11"/>
    </row>
    <row r="815" spans="1:15" hidden="1" outlineLevel="3" x14ac:dyDescent="0.2">
      <c r="A815" s="84" t="s">
        <v>115</v>
      </c>
      <c r="B815" s="108">
        <v>16385</v>
      </c>
      <c r="O815" s="11"/>
    </row>
    <row r="816" spans="1:15" hidden="1" outlineLevel="3" x14ac:dyDescent="0.2">
      <c r="A816" s="84" t="s">
        <v>134</v>
      </c>
      <c r="B816" s="108">
        <v>19505</v>
      </c>
      <c r="O816" s="11"/>
    </row>
    <row r="817" spans="1:15" hidden="1" outlineLevel="3" x14ac:dyDescent="0.2">
      <c r="A817" s="84" t="s">
        <v>135</v>
      </c>
      <c r="B817" s="108">
        <v>2500</v>
      </c>
      <c r="O817" s="11"/>
    </row>
    <row r="818" spans="1:15" hidden="1" outlineLevel="3" x14ac:dyDescent="0.2">
      <c r="A818" s="84" t="s">
        <v>136</v>
      </c>
      <c r="B818" s="108">
        <v>2200</v>
      </c>
      <c r="O818" s="11"/>
    </row>
    <row r="819" spans="1:15" hidden="1" outlineLevel="3" x14ac:dyDescent="0.2">
      <c r="A819" s="84" t="s">
        <v>142</v>
      </c>
      <c r="B819" s="108">
        <v>7500</v>
      </c>
      <c r="O819" s="11"/>
    </row>
    <row r="820" spans="1:15" hidden="1" outlineLevel="3" x14ac:dyDescent="0.2">
      <c r="A820" s="84" t="s">
        <v>116</v>
      </c>
      <c r="B820" s="108">
        <v>2000</v>
      </c>
      <c r="O820" s="11"/>
    </row>
    <row r="821" spans="1:15" hidden="1" outlineLevel="3" x14ac:dyDescent="0.2">
      <c r="A821" s="84" t="s">
        <v>168</v>
      </c>
      <c r="B821" s="108">
        <v>17500</v>
      </c>
      <c r="O821" s="11"/>
    </row>
    <row r="822" spans="1:15" hidden="1" outlineLevel="3" x14ac:dyDescent="0.2">
      <c r="A822" s="84" t="s">
        <v>152</v>
      </c>
      <c r="B822" s="108">
        <v>1400</v>
      </c>
      <c r="O822" s="11"/>
    </row>
    <row r="823" spans="1:15" hidden="1" outlineLevel="3" x14ac:dyDescent="0.2">
      <c r="A823" s="84" t="s">
        <v>139</v>
      </c>
      <c r="B823" s="108">
        <v>5340</v>
      </c>
      <c r="O823" s="11"/>
    </row>
    <row r="824" spans="1:15" hidden="1" outlineLevel="3" x14ac:dyDescent="0.2">
      <c r="A824" s="84" t="s">
        <v>153</v>
      </c>
      <c r="B824" s="108">
        <v>5000</v>
      </c>
      <c r="O824" s="11"/>
    </row>
    <row r="825" spans="1:15" hidden="1" outlineLevel="3" x14ac:dyDescent="0.2">
      <c r="A825" s="84" t="s">
        <v>156</v>
      </c>
      <c r="B825" s="108">
        <v>1000</v>
      </c>
      <c r="O825" s="11"/>
    </row>
    <row r="826" spans="1:15" hidden="1" outlineLevel="3" x14ac:dyDescent="0.2">
      <c r="A826" s="84" t="s">
        <v>120</v>
      </c>
      <c r="B826" s="108">
        <v>1380</v>
      </c>
      <c r="O826" s="11"/>
    </row>
    <row r="827" spans="1:15" hidden="1" outlineLevel="3" x14ac:dyDescent="0.2">
      <c r="A827" s="84" t="s">
        <v>121</v>
      </c>
      <c r="B827" s="108">
        <v>50</v>
      </c>
      <c r="O827" s="11"/>
    </row>
    <row r="828" spans="1:15" hidden="1" outlineLevel="3" x14ac:dyDescent="0.2">
      <c r="A828" s="84" t="s">
        <v>122</v>
      </c>
      <c r="B828" s="108">
        <v>150</v>
      </c>
      <c r="O828" s="11"/>
    </row>
    <row r="829" spans="1:15" hidden="1" outlineLevel="3" x14ac:dyDescent="0.2">
      <c r="A829" s="84" t="s">
        <v>123</v>
      </c>
      <c r="B829" s="108">
        <v>14130</v>
      </c>
      <c r="O829" s="11"/>
    </row>
    <row r="830" spans="1:15" hidden="1" outlineLevel="3" x14ac:dyDescent="0.2">
      <c r="A830" s="84" t="s">
        <v>124</v>
      </c>
      <c r="B830" s="108">
        <v>1250</v>
      </c>
      <c r="O830" s="11"/>
    </row>
    <row r="831" spans="1:15" hidden="1" outlineLevel="3" x14ac:dyDescent="0.2">
      <c r="A831" s="84" t="s">
        <v>126</v>
      </c>
      <c r="B831" s="108">
        <v>30000</v>
      </c>
      <c r="O831" s="11"/>
    </row>
    <row r="832" spans="1:15" hidden="1" outlineLevel="3" x14ac:dyDescent="0.2">
      <c r="A832" s="84" t="s">
        <v>143</v>
      </c>
      <c r="B832" s="108">
        <v>704</v>
      </c>
      <c r="O832" s="11"/>
    </row>
    <row r="833" spans="1:15" hidden="1" outlineLevel="3" x14ac:dyDescent="0.2">
      <c r="A833" s="84" t="s">
        <v>157</v>
      </c>
      <c r="B833" s="108">
        <v>1700</v>
      </c>
      <c r="O833" s="11"/>
    </row>
    <row r="834" spans="1:15" hidden="1" outlineLevel="3" x14ac:dyDescent="0.2">
      <c r="A834" s="84" t="s">
        <v>93</v>
      </c>
      <c r="B834" s="108">
        <v>1000</v>
      </c>
      <c r="O834" s="11"/>
    </row>
    <row r="835" spans="1:15" hidden="1" outlineLevel="3" x14ac:dyDescent="0.2">
      <c r="A835" s="84" t="s">
        <v>127</v>
      </c>
      <c r="B835" s="108">
        <v>13500</v>
      </c>
      <c r="O835" s="11"/>
    </row>
    <row r="836" spans="1:15" hidden="1" outlineLevel="3" x14ac:dyDescent="0.2">
      <c r="A836" s="84" t="s">
        <v>129</v>
      </c>
      <c r="B836" s="108">
        <v>300</v>
      </c>
      <c r="O836" s="11"/>
    </row>
    <row r="837" spans="1:15" hidden="1" outlineLevel="3" x14ac:dyDescent="0.2">
      <c r="A837" s="84" t="s">
        <v>178</v>
      </c>
      <c r="B837" s="108">
        <v>1000</v>
      </c>
      <c r="O837" s="11"/>
    </row>
    <row r="838" spans="1:15" ht="15.75" hidden="1" outlineLevel="2" collapsed="1" x14ac:dyDescent="0.25">
      <c r="A838" s="83" t="s">
        <v>52</v>
      </c>
      <c r="B838" s="111">
        <f>SUM(B810:B837)</f>
        <v>373889</v>
      </c>
      <c r="O838" s="11"/>
    </row>
    <row r="839" spans="1:15" ht="15.75" hidden="1" outlineLevel="3" x14ac:dyDescent="0.25">
      <c r="A839" s="83"/>
      <c r="B839" s="111"/>
      <c r="O839" s="11"/>
    </row>
    <row r="840" spans="1:15" hidden="1" outlineLevel="3" x14ac:dyDescent="0.2">
      <c r="A840" s="84" t="s">
        <v>114</v>
      </c>
      <c r="B840" s="108">
        <v>950316</v>
      </c>
      <c r="O840" s="11"/>
    </row>
    <row r="841" spans="1:15" hidden="1" outlineLevel="3" x14ac:dyDescent="0.2">
      <c r="A841" s="84" t="s">
        <v>130</v>
      </c>
      <c r="B841" s="108">
        <v>6895</v>
      </c>
      <c r="O841" s="11"/>
    </row>
    <row r="842" spans="1:15" hidden="1" outlineLevel="3" x14ac:dyDescent="0.2">
      <c r="A842" s="84" t="s">
        <v>131</v>
      </c>
      <c r="B842" s="108">
        <v>7683</v>
      </c>
      <c r="O842" s="11"/>
    </row>
    <row r="843" spans="1:15" hidden="1" outlineLevel="3" x14ac:dyDescent="0.2">
      <c r="A843" s="84" t="s">
        <v>147</v>
      </c>
      <c r="B843" s="108">
        <v>10239</v>
      </c>
      <c r="O843" s="11"/>
    </row>
    <row r="844" spans="1:15" hidden="1" outlineLevel="3" x14ac:dyDescent="0.2">
      <c r="A844" s="84" t="s">
        <v>133</v>
      </c>
      <c r="B844" s="108">
        <v>243551</v>
      </c>
      <c r="O844" s="11"/>
    </row>
    <row r="845" spans="1:15" hidden="1" outlineLevel="3" x14ac:dyDescent="0.2">
      <c r="A845" s="84" t="s">
        <v>115</v>
      </c>
      <c r="B845" s="108">
        <v>74598</v>
      </c>
      <c r="O845" s="11"/>
    </row>
    <row r="846" spans="1:15" hidden="1" outlineLevel="3" x14ac:dyDescent="0.2">
      <c r="A846" s="84" t="s">
        <v>134</v>
      </c>
      <c r="B846" s="108">
        <v>166737</v>
      </c>
      <c r="O846" s="11"/>
    </row>
    <row r="847" spans="1:15" hidden="1" outlineLevel="3" x14ac:dyDescent="0.2">
      <c r="A847" s="84" t="s">
        <v>135</v>
      </c>
      <c r="B847" s="108">
        <v>11372</v>
      </c>
      <c r="O847" s="11"/>
    </row>
    <row r="848" spans="1:15" hidden="1" outlineLevel="3" x14ac:dyDescent="0.2">
      <c r="A848" s="84" t="s">
        <v>136</v>
      </c>
      <c r="B848" s="108">
        <v>11100</v>
      </c>
      <c r="O848" s="11"/>
    </row>
    <row r="849" spans="1:15" hidden="1" outlineLevel="3" x14ac:dyDescent="0.2">
      <c r="A849" s="84" t="s">
        <v>142</v>
      </c>
      <c r="B849" s="108">
        <v>8500</v>
      </c>
      <c r="O849" s="11"/>
    </row>
    <row r="850" spans="1:15" hidden="1" outlineLevel="3" x14ac:dyDescent="0.2">
      <c r="A850" s="84" t="s">
        <v>116</v>
      </c>
      <c r="B850" s="108">
        <v>10070</v>
      </c>
      <c r="O850" s="11"/>
    </row>
    <row r="851" spans="1:15" hidden="1" outlineLevel="3" x14ac:dyDescent="0.2">
      <c r="A851" s="84" t="s">
        <v>168</v>
      </c>
      <c r="B851" s="108">
        <v>276576</v>
      </c>
      <c r="O851" s="11"/>
    </row>
    <row r="852" spans="1:15" hidden="1" outlineLevel="3" x14ac:dyDescent="0.2">
      <c r="A852" s="84" t="s">
        <v>169</v>
      </c>
      <c r="B852" s="108">
        <v>1300</v>
      </c>
      <c r="O852" s="11"/>
    </row>
    <row r="853" spans="1:15" hidden="1" outlineLevel="3" x14ac:dyDescent="0.2">
      <c r="A853" s="84" t="s">
        <v>170</v>
      </c>
      <c r="B853" s="108">
        <v>900</v>
      </c>
      <c r="O853" s="11"/>
    </row>
    <row r="854" spans="1:15" hidden="1" outlineLevel="3" x14ac:dyDescent="0.2">
      <c r="A854" s="84" t="s">
        <v>161</v>
      </c>
      <c r="B854" s="108">
        <v>190528</v>
      </c>
      <c r="O854" s="11"/>
    </row>
    <row r="855" spans="1:15" hidden="1" outlineLevel="3" x14ac:dyDescent="0.2">
      <c r="A855" s="84" t="s">
        <v>152</v>
      </c>
      <c r="B855" s="108">
        <v>5050</v>
      </c>
      <c r="O855" s="11"/>
    </row>
    <row r="856" spans="1:15" hidden="1" outlineLevel="3" x14ac:dyDescent="0.2">
      <c r="A856" s="84" t="s">
        <v>150</v>
      </c>
      <c r="B856" s="108">
        <v>17500</v>
      </c>
      <c r="O856" s="11"/>
    </row>
    <row r="857" spans="1:15" hidden="1" outlineLevel="3" x14ac:dyDescent="0.2">
      <c r="A857" s="84" t="s">
        <v>139</v>
      </c>
      <c r="B857" s="108">
        <v>17250</v>
      </c>
      <c r="O857" s="11"/>
    </row>
    <row r="858" spans="1:15" hidden="1" outlineLevel="3" x14ac:dyDescent="0.2">
      <c r="A858" s="84" t="s">
        <v>153</v>
      </c>
      <c r="B858" s="108">
        <v>43500</v>
      </c>
      <c r="O858" s="11"/>
    </row>
    <row r="859" spans="1:15" hidden="1" outlineLevel="3" x14ac:dyDescent="0.2">
      <c r="A859" s="84" t="s">
        <v>165</v>
      </c>
      <c r="B859" s="108">
        <v>93150</v>
      </c>
      <c r="O859" s="11"/>
    </row>
    <row r="860" spans="1:15" hidden="1" outlineLevel="3" x14ac:dyDescent="0.2">
      <c r="A860" s="84" t="s">
        <v>254</v>
      </c>
      <c r="B860" s="108">
        <v>1850</v>
      </c>
      <c r="O860" s="11"/>
    </row>
    <row r="861" spans="1:15" hidden="1" outlineLevel="3" x14ac:dyDescent="0.2">
      <c r="A861" s="84" t="s">
        <v>180</v>
      </c>
      <c r="B861" s="108">
        <v>131200</v>
      </c>
      <c r="O861" s="11"/>
    </row>
    <row r="862" spans="1:15" hidden="1" outlineLevel="3" x14ac:dyDescent="0.2">
      <c r="A862" s="84" t="s">
        <v>120</v>
      </c>
      <c r="B862" s="108">
        <v>6700</v>
      </c>
      <c r="O862" s="11"/>
    </row>
    <row r="863" spans="1:15" hidden="1" outlineLevel="3" x14ac:dyDescent="0.2">
      <c r="A863" s="84" t="s">
        <v>122</v>
      </c>
      <c r="B863" s="108">
        <v>1645</v>
      </c>
      <c r="O863" s="11"/>
    </row>
    <row r="864" spans="1:15" hidden="1" outlineLevel="3" x14ac:dyDescent="0.2">
      <c r="A864" s="84" t="s">
        <v>123</v>
      </c>
      <c r="B864" s="108">
        <v>140000</v>
      </c>
      <c r="O864" s="11"/>
    </row>
    <row r="865" spans="1:15" hidden="1" outlineLevel="3" x14ac:dyDescent="0.2">
      <c r="A865" s="84" t="s">
        <v>126</v>
      </c>
      <c r="B865" s="108">
        <v>34900</v>
      </c>
      <c r="O865" s="11"/>
    </row>
    <row r="866" spans="1:15" hidden="1" outlineLevel="3" x14ac:dyDescent="0.2">
      <c r="A866" s="84" t="s">
        <v>143</v>
      </c>
      <c r="B866" s="108">
        <v>30849</v>
      </c>
      <c r="O866" s="11"/>
    </row>
    <row r="867" spans="1:15" hidden="1" outlineLevel="3" x14ac:dyDescent="0.2">
      <c r="A867" s="84" t="s">
        <v>157</v>
      </c>
      <c r="B867" s="108">
        <v>40000</v>
      </c>
      <c r="O867" s="11"/>
    </row>
    <row r="868" spans="1:15" hidden="1" outlineLevel="3" x14ac:dyDescent="0.2">
      <c r="A868" s="84" t="s">
        <v>176</v>
      </c>
      <c r="B868" s="108">
        <v>28700</v>
      </c>
      <c r="O868" s="11"/>
    </row>
    <row r="869" spans="1:15" hidden="1" outlineLevel="3" x14ac:dyDescent="0.2">
      <c r="A869" s="84" t="s">
        <v>93</v>
      </c>
      <c r="B869" s="108">
        <v>32800</v>
      </c>
      <c r="O869" s="11"/>
    </row>
    <row r="870" spans="1:15" hidden="1" outlineLevel="3" x14ac:dyDescent="0.2">
      <c r="A870" s="84" t="s">
        <v>155</v>
      </c>
      <c r="B870" s="108">
        <v>19700</v>
      </c>
      <c r="O870" s="11"/>
    </row>
    <row r="871" spans="1:15" hidden="1" outlineLevel="3" x14ac:dyDescent="0.2">
      <c r="A871" s="84" t="s">
        <v>127</v>
      </c>
      <c r="B871" s="108">
        <v>1000</v>
      </c>
      <c r="O871" s="11"/>
    </row>
    <row r="872" spans="1:15" hidden="1" outlineLevel="3" x14ac:dyDescent="0.2">
      <c r="A872" s="84" t="s">
        <v>128</v>
      </c>
      <c r="B872" s="108">
        <v>1000</v>
      </c>
      <c r="O872" s="11"/>
    </row>
    <row r="873" spans="1:15" hidden="1" outlineLevel="3" x14ac:dyDescent="0.2">
      <c r="A873" s="84" t="s">
        <v>178</v>
      </c>
      <c r="B873" s="108">
        <v>24600</v>
      </c>
      <c r="O873" s="11"/>
    </row>
    <row r="874" spans="1:15" hidden="1" outlineLevel="3" x14ac:dyDescent="0.2">
      <c r="A874" s="84" t="s">
        <v>149</v>
      </c>
      <c r="B874" s="108">
        <v>6800</v>
      </c>
      <c r="O874" s="11"/>
    </row>
    <row r="875" spans="1:15" hidden="1" outlineLevel="3" x14ac:dyDescent="0.2">
      <c r="A875" s="84" t="s">
        <v>145</v>
      </c>
      <c r="B875" s="108">
        <v>4200</v>
      </c>
      <c r="O875" s="11"/>
    </row>
    <row r="876" spans="1:15" ht="15.75" hidden="1" outlineLevel="2" collapsed="1" x14ac:dyDescent="0.25">
      <c r="A876" s="83" t="s">
        <v>237</v>
      </c>
      <c r="B876" s="110">
        <f>SUM(B840:B875)</f>
        <v>2652759</v>
      </c>
      <c r="O876" s="11"/>
    </row>
    <row r="877" spans="1:15" hidden="1" outlineLevel="3" x14ac:dyDescent="0.2">
      <c r="A877" s="61"/>
      <c r="B877" s="108"/>
      <c r="O877" s="11"/>
    </row>
    <row r="878" spans="1:15" hidden="1" outlineLevel="3" x14ac:dyDescent="0.2">
      <c r="A878" s="84" t="s">
        <v>114</v>
      </c>
      <c r="B878" s="108">
        <v>532317</v>
      </c>
      <c r="O878" s="11"/>
    </row>
    <row r="879" spans="1:15" hidden="1" outlineLevel="3" x14ac:dyDescent="0.2">
      <c r="A879" s="84" t="s">
        <v>130</v>
      </c>
      <c r="B879" s="108">
        <v>800</v>
      </c>
      <c r="O879" s="11"/>
    </row>
    <row r="880" spans="1:15" hidden="1" outlineLevel="3" x14ac:dyDescent="0.2">
      <c r="A880" s="84" t="s">
        <v>131</v>
      </c>
      <c r="B880" s="108">
        <v>3200</v>
      </c>
      <c r="O880" s="11"/>
    </row>
    <row r="881" spans="1:15" hidden="1" outlineLevel="3" x14ac:dyDescent="0.2">
      <c r="A881" s="84" t="s">
        <v>147</v>
      </c>
      <c r="B881" s="108">
        <v>600</v>
      </c>
      <c r="O881" s="11"/>
    </row>
    <row r="882" spans="1:15" hidden="1" outlineLevel="3" x14ac:dyDescent="0.2">
      <c r="A882" s="84" t="s">
        <v>132</v>
      </c>
      <c r="B882" s="108">
        <v>9150</v>
      </c>
      <c r="O882" s="11"/>
    </row>
    <row r="883" spans="1:15" hidden="1" outlineLevel="3" x14ac:dyDescent="0.2">
      <c r="A883" s="84" t="s">
        <v>133</v>
      </c>
      <c r="B883" s="108">
        <v>76080</v>
      </c>
      <c r="O883" s="11"/>
    </row>
    <row r="884" spans="1:15" hidden="1" outlineLevel="3" x14ac:dyDescent="0.2">
      <c r="A884" s="84" t="s">
        <v>115</v>
      </c>
      <c r="B884" s="108">
        <v>41774</v>
      </c>
      <c r="O884" s="11"/>
    </row>
    <row r="885" spans="1:15" hidden="1" outlineLevel="3" x14ac:dyDescent="0.2">
      <c r="A885" s="84" t="s">
        <v>134</v>
      </c>
      <c r="B885" s="108">
        <v>93362</v>
      </c>
      <c r="O885" s="11"/>
    </row>
    <row r="886" spans="1:15" hidden="1" outlineLevel="3" x14ac:dyDescent="0.2">
      <c r="A886" s="84" t="s">
        <v>135</v>
      </c>
      <c r="B886" s="108">
        <v>3567</v>
      </c>
      <c r="O886" s="11"/>
    </row>
    <row r="887" spans="1:15" hidden="1" outlineLevel="3" x14ac:dyDescent="0.2">
      <c r="A887" s="84" t="s">
        <v>136</v>
      </c>
      <c r="B887" s="108">
        <v>500</v>
      </c>
      <c r="O887" s="11"/>
    </row>
    <row r="888" spans="1:15" hidden="1" outlineLevel="3" x14ac:dyDescent="0.2">
      <c r="A888" s="84" t="s">
        <v>142</v>
      </c>
      <c r="B888" s="108">
        <v>8000</v>
      </c>
      <c r="O888" s="11"/>
    </row>
    <row r="889" spans="1:15" hidden="1" outlineLevel="3" x14ac:dyDescent="0.2">
      <c r="A889" s="84" t="s">
        <v>137</v>
      </c>
      <c r="B889" s="108">
        <v>35000</v>
      </c>
      <c r="O889" s="11"/>
    </row>
    <row r="890" spans="1:15" hidden="1" outlineLevel="3" x14ac:dyDescent="0.2">
      <c r="A890" s="84" t="s">
        <v>116</v>
      </c>
      <c r="B890" s="108">
        <v>3500</v>
      </c>
      <c r="O890" s="11"/>
    </row>
    <row r="891" spans="1:15" hidden="1" outlineLevel="3" x14ac:dyDescent="0.2">
      <c r="A891" s="84" t="s">
        <v>139</v>
      </c>
      <c r="B891" s="108">
        <v>6000</v>
      </c>
      <c r="O891" s="11"/>
    </row>
    <row r="892" spans="1:15" hidden="1" outlineLevel="3" x14ac:dyDescent="0.2">
      <c r="A892" s="84" t="s">
        <v>153</v>
      </c>
      <c r="B892" s="108">
        <v>1390</v>
      </c>
      <c r="O892" s="11"/>
    </row>
    <row r="893" spans="1:15" hidden="1" outlineLevel="3" x14ac:dyDescent="0.2">
      <c r="A893" s="84" t="s">
        <v>118</v>
      </c>
      <c r="B893" s="108">
        <v>25000</v>
      </c>
      <c r="O893" s="11"/>
    </row>
    <row r="894" spans="1:15" hidden="1" outlineLevel="3" x14ac:dyDescent="0.2">
      <c r="A894" s="84" t="s">
        <v>119</v>
      </c>
      <c r="B894" s="108">
        <v>18000</v>
      </c>
      <c r="O894" s="11"/>
    </row>
    <row r="895" spans="1:15" hidden="1" outlineLevel="3" x14ac:dyDescent="0.2">
      <c r="A895" s="84" t="s">
        <v>120</v>
      </c>
      <c r="B895" s="108">
        <v>8430</v>
      </c>
      <c r="O895" s="11"/>
    </row>
    <row r="896" spans="1:15" hidden="1" outlineLevel="3" x14ac:dyDescent="0.2">
      <c r="A896" s="84" t="s">
        <v>122</v>
      </c>
      <c r="B896" s="108">
        <v>2500</v>
      </c>
      <c r="O896" s="11"/>
    </row>
    <row r="897" spans="1:15" hidden="1" outlineLevel="3" x14ac:dyDescent="0.2">
      <c r="A897" s="84" t="s">
        <v>140</v>
      </c>
      <c r="B897" s="108">
        <v>270</v>
      </c>
      <c r="O897" s="11"/>
    </row>
    <row r="898" spans="1:15" hidden="1" outlineLevel="3" x14ac:dyDescent="0.2">
      <c r="A898" s="84" t="s">
        <v>123</v>
      </c>
      <c r="B898" s="108">
        <v>16000</v>
      </c>
      <c r="O898" s="11"/>
    </row>
    <row r="899" spans="1:15" hidden="1" outlineLevel="3" x14ac:dyDescent="0.2">
      <c r="A899" s="84" t="s">
        <v>124</v>
      </c>
      <c r="B899" s="108">
        <v>6500</v>
      </c>
      <c r="O899" s="11"/>
    </row>
    <row r="900" spans="1:15" hidden="1" outlineLevel="3" x14ac:dyDescent="0.2">
      <c r="A900" s="84" t="s">
        <v>125</v>
      </c>
      <c r="B900" s="108">
        <v>1500</v>
      </c>
      <c r="O900" s="11"/>
    </row>
    <row r="901" spans="1:15" hidden="1" outlineLevel="3" x14ac:dyDescent="0.2">
      <c r="A901" s="84" t="s">
        <v>126</v>
      </c>
      <c r="B901" s="108">
        <v>17000</v>
      </c>
      <c r="O901" s="11"/>
    </row>
    <row r="902" spans="1:15" hidden="1" outlineLevel="3" x14ac:dyDescent="0.2">
      <c r="A902" s="84" t="s">
        <v>143</v>
      </c>
      <c r="B902" s="108">
        <v>1000</v>
      </c>
      <c r="O902" s="11"/>
    </row>
    <row r="903" spans="1:15" hidden="1" outlineLevel="3" x14ac:dyDescent="0.2">
      <c r="A903" s="84" t="s">
        <v>93</v>
      </c>
      <c r="B903" s="108">
        <v>1000</v>
      </c>
      <c r="O903" s="11"/>
    </row>
    <row r="904" spans="1:15" hidden="1" outlineLevel="3" x14ac:dyDescent="0.2">
      <c r="A904" s="84" t="s">
        <v>127</v>
      </c>
      <c r="B904" s="108">
        <v>3800</v>
      </c>
      <c r="O904" s="11"/>
    </row>
    <row r="905" spans="1:15" hidden="1" outlineLevel="3" x14ac:dyDescent="0.2">
      <c r="A905" s="84" t="s">
        <v>128</v>
      </c>
      <c r="B905" s="108">
        <v>1000</v>
      </c>
      <c r="O905" s="11"/>
    </row>
    <row r="906" spans="1:15" hidden="1" outlineLevel="3" x14ac:dyDescent="0.2">
      <c r="A906" s="84" t="s">
        <v>129</v>
      </c>
      <c r="B906" s="108">
        <v>4000</v>
      </c>
      <c r="O906" s="11"/>
    </row>
    <row r="907" spans="1:15" hidden="1" outlineLevel="3" x14ac:dyDescent="0.2">
      <c r="A907" s="84" t="s">
        <v>144</v>
      </c>
      <c r="B907" s="108">
        <v>2500</v>
      </c>
      <c r="O907" s="11"/>
    </row>
    <row r="908" spans="1:15" hidden="1" outlineLevel="3" x14ac:dyDescent="0.2">
      <c r="A908" s="84" t="s">
        <v>145</v>
      </c>
      <c r="B908" s="108">
        <v>8500</v>
      </c>
      <c r="O908" s="11"/>
    </row>
    <row r="909" spans="1:15" ht="15.75" hidden="1" outlineLevel="2" collapsed="1" x14ac:dyDescent="0.25">
      <c r="A909" s="83" t="s">
        <v>218</v>
      </c>
      <c r="B909" s="111">
        <f>SUM(B878:B908)</f>
        <v>932240</v>
      </c>
      <c r="O909" s="11"/>
    </row>
    <row r="910" spans="1:15" ht="15.75" hidden="1" outlineLevel="3" x14ac:dyDescent="0.25">
      <c r="A910" s="83"/>
      <c r="B910" s="111"/>
      <c r="O910" s="11"/>
    </row>
    <row r="911" spans="1:15" hidden="1" outlineLevel="3" x14ac:dyDescent="0.2">
      <c r="A911" s="84" t="s">
        <v>114</v>
      </c>
      <c r="B911" s="108">
        <v>1428994</v>
      </c>
      <c r="O911" s="11"/>
    </row>
    <row r="912" spans="1:15" hidden="1" outlineLevel="3" x14ac:dyDescent="0.2">
      <c r="A912" s="84" t="s">
        <v>133</v>
      </c>
      <c r="B912" s="108">
        <v>85590</v>
      </c>
    </row>
    <row r="913" spans="1:2" hidden="1" outlineLevel="3" x14ac:dyDescent="0.2">
      <c r="A913" s="84" t="s">
        <v>115</v>
      </c>
      <c r="B913" s="108">
        <v>109318</v>
      </c>
    </row>
    <row r="914" spans="1:2" hidden="1" outlineLevel="3" x14ac:dyDescent="0.2">
      <c r="A914" s="84" t="s">
        <v>134</v>
      </c>
      <c r="B914" s="108">
        <v>84377</v>
      </c>
    </row>
    <row r="915" spans="1:2" hidden="1" outlineLevel="3" x14ac:dyDescent="0.2">
      <c r="A915" s="84" t="s">
        <v>135</v>
      </c>
      <c r="B915" s="108">
        <v>28148</v>
      </c>
    </row>
    <row r="916" spans="1:2" hidden="1" outlineLevel="3" x14ac:dyDescent="0.2">
      <c r="A916" s="84" t="s">
        <v>136</v>
      </c>
      <c r="B916" s="108">
        <v>15000</v>
      </c>
    </row>
    <row r="917" spans="1:2" hidden="1" outlineLevel="3" x14ac:dyDescent="0.2">
      <c r="A917" s="84" t="s">
        <v>116</v>
      </c>
      <c r="B917" s="108">
        <v>4320</v>
      </c>
    </row>
    <row r="918" spans="1:2" hidden="1" outlineLevel="3" x14ac:dyDescent="0.2">
      <c r="A918" s="84" t="s">
        <v>168</v>
      </c>
      <c r="B918" s="108">
        <v>261940</v>
      </c>
    </row>
    <row r="919" spans="1:2" hidden="1" outlineLevel="3" x14ac:dyDescent="0.2">
      <c r="A919" s="84" t="s">
        <v>153</v>
      </c>
      <c r="B919" s="108">
        <v>49600</v>
      </c>
    </row>
    <row r="920" spans="1:2" hidden="1" outlineLevel="3" x14ac:dyDescent="0.2">
      <c r="A920" s="84" t="s">
        <v>156</v>
      </c>
      <c r="B920" s="108">
        <v>2175</v>
      </c>
    </row>
    <row r="921" spans="1:2" hidden="1" outlineLevel="3" x14ac:dyDescent="0.2">
      <c r="A921" s="84" t="s">
        <v>181</v>
      </c>
      <c r="B921" s="108">
        <v>33000</v>
      </c>
    </row>
    <row r="922" spans="1:2" hidden="1" outlineLevel="3" x14ac:dyDescent="0.2">
      <c r="A922" s="84" t="s">
        <v>118</v>
      </c>
      <c r="B922" s="108">
        <v>107553</v>
      </c>
    </row>
    <row r="923" spans="1:2" hidden="1" outlineLevel="3" x14ac:dyDescent="0.2">
      <c r="A923" s="84" t="s">
        <v>120</v>
      </c>
      <c r="B923" s="108">
        <v>10500</v>
      </c>
    </row>
    <row r="924" spans="1:2" hidden="1" outlineLevel="3" x14ac:dyDescent="0.2">
      <c r="A924" s="84" t="s">
        <v>123</v>
      </c>
      <c r="B924" s="108">
        <v>14975</v>
      </c>
    </row>
    <row r="925" spans="1:2" hidden="1" outlineLevel="3" x14ac:dyDescent="0.2">
      <c r="A925" s="84" t="s">
        <v>124</v>
      </c>
      <c r="B925" s="108">
        <v>3000</v>
      </c>
    </row>
    <row r="926" spans="1:2" hidden="1" outlineLevel="3" x14ac:dyDescent="0.2">
      <c r="A926" s="84" t="s">
        <v>126</v>
      </c>
      <c r="B926" s="108">
        <v>47463</v>
      </c>
    </row>
    <row r="927" spans="1:2" hidden="1" outlineLevel="3" x14ac:dyDescent="0.2">
      <c r="A927" s="84" t="s">
        <v>157</v>
      </c>
      <c r="B927" s="108">
        <v>7000</v>
      </c>
    </row>
    <row r="928" spans="1:2" hidden="1" outlineLevel="3" x14ac:dyDescent="0.2">
      <c r="A928" s="84" t="s">
        <v>235</v>
      </c>
      <c r="B928" s="108">
        <v>21942</v>
      </c>
    </row>
    <row r="929" spans="1:2" hidden="1" outlineLevel="3" x14ac:dyDescent="0.2">
      <c r="A929" s="84" t="s">
        <v>149</v>
      </c>
      <c r="B929" s="108">
        <v>9649</v>
      </c>
    </row>
    <row r="930" spans="1:2" ht="15.75" hidden="1" outlineLevel="2" collapsed="1" x14ac:dyDescent="0.25">
      <c r="A930" s="83" t="s">
        <v>249</v>
      </c>
      <c r="B930" s="111">
        <f>SUM(B911:B929)</f>
        <v>2324544</v>
      </c>
    </row>
    <row r="931" spans="1:2" ht="15.75" hidden="1" outlineLevel="3" x14ac:dyDescent="0.25">
      <c r="A931" s="83"/>
      <c r="B931" s="111"/>
    </row>
    <row r="932" spans="1:2" hidden="1" outlineLevel="3" x14ac:dyDescent="0.2">
      <c r="A932" s="84" t="s">
        <v>114</v>
      </c>
      <c r="B932" s="108">
        <v>125895</v>
      </c>
    </row>
    <row r="933" spans="1:2" hidden="1" outlineLevel="3" x14ac:dyDescent="0.2">
      <c r="A933" s="84" t="s">
        <v>133</v>
      </c>
      <c r="B933" s="108">
        <v>9510</v>
      </c>
    </row>
    <row r="934" spans="1:2" hidden="1" outlineLevel="3" x14ac:dyDescent="0.2">
      <c r="A934" s="84" t="s">
        <v>115</v>
      </c>
      <c r="B934" s="108">
        <v>9415</v>
      </c>
    </row>
    <row r="935" spans="1:2" hidden="1" outlineLevel="3" x14ac:dyDescent="0.2">
      <c r="A935" s="84" t="s">
        <v>134</v>
      </c>
      <c r="B935" s="108">
        <v>17379</v>
      </c>
    </row>
    <row r="936" spans="1:2" hidden="1" outlineLevel="3" x14ac:dyDescent="0.2">
      <c r="A936" s="84" t="s">
        <v>136</v>
      </c>
      <c r="B936" s="108">
        <v>1000</v>
      </c>
    </row>
    <row r="937" spans="1:2" hidden="1" outlineLevel="3" x14ac:dyDescent="0.2">
      <c r="A937" s="84" t="s">
        <v>116</v>
      </c>
      <c r="B937" s="108">
        <v>1500</v>
      </c>
    </row>
    <row r="938" spans="1:2" hidden="1" outlineLevel="3" x14ac:dyDescent="0.2">
      <c r="A938" s="84" t="s">
        <v>168</v>
      </c>
      <c r="B938" s="108">
        <v>2500</v>
      </c>
    </row>
    <row r="939" spans="1:2" hidden="1" outlineLevel="3" x14ac:dyDescent="0.2">
      <c r="A939" s="84" t="s">
        <v>150</v>
      </c>
      <c r="B939" s="108">
        <v>500</v>
      </c>
    </row>
    <row r="940" spans="1:2" hidden="1" outlineLevel="3" x14ac:dyDescent="0.2">
      <c r="A940" s="84" t="s">
        <v>139</v>
      </c>
      <c r="B940" s="108">
        <v>2800</v>
      </c>
    </row>
    <row r="941" spans="1:2" hidden="1" outlineLevel="3" x14ac:dyDescent="0.2">
      <c r="A941" s="84" t="s">
        <v>153</v>
      </c>
      <c r="B941" s="108">
        <v>500</v>
      </c>
    </row>
    <row r="942" spans="1:2" hidden="1" outlineLevel="3" x14ac:dyDescent="0.2">
      <c r="A942" s="84" t="s">
        <v>197</v>
      </c>
      <c r="B942" s="108">
        <v>500</v>
      </c>
    </row>
    <row r="943" spans="1:2" hidden="1" outlineLevel="3" x14ac:dyDescent="0.2">
      <c r="A943" s="84" t="s">
        <v>120</v>
      </c>
      <c r="B943" s="108">
        <v>1120</v>
      </c>
    </row>
    <row r="944" spans="1:2" hidden="1" outlineLevel="3" x14ac:dyDescent="0.2">
      <c r="A944" s="84" t="s">
        <v>121</v>
      </c>
      <c r="B944" s="108">
        <v>600</v>
      </c>
    </row>
    <row r="945" spans="1:2" hidden="1" outlineLevel="3" x14ac:dyDescent="0.2">
      <c r="A945" s="84" t="s">
        <v>123</v>
      </c>
      <c r="B945" s="108">
        <v>200</v>
      </c>
    </row>
    <row r="946" spans="1:2" hidden="1" outlineLevel="3" x14ac:dyDescent="0.2">
      <c r="A946" s="84" t="s">
        <v>124</v>
      </c>
      <c r="B946" s="108">
        <v>500</v>
      </c>
    </row>
    <row r="947" spans="1:2" hidden="1" outlineLevel="3" x14ac:dyDescent="0.2">
      <c r="A947" s="84" t="s">
        <v>126</v>
      </c>
      <c r="B947" s="108">
        <v>12000</v>
      </c>
    </row>
    <row r="948" spans="1:2" hidden="1" outlineLevel="3" x14ac:dyDescent="0.2">
      <c r="A948" s="84" t="s">
        <v>143</v>
      </c>
      <c r="B948" s="108">
        <v>750</v>
      </c>
    </row>
    <row r="949" spans="1:2" hidden="1" outlineLevel="3" x14ac:dyDescent="0.2">
      <c r="A949" s="84" t="s">
        <v>157</v>
      </c>
      <c r="B949" s="108">
        <v>250</v>
      </c>
    </row>
    <row r="950" spans="1:2" hidden="1" outlineLevel="3" x14ac:dyDescent="0.2">
      <c r="A950" s="84" t="s">
        <v>199</v>
      </c>
      <c r="B950" s="108">
        <v>500</v>
      </c>
    </row>
    <row r="951" spans="1:2" hidden="1" outlineLevel="3" x14ac:dyDescent="0.2">
      <c r="A951" s="84" t="s">
        <v>127</v>
      </c>
      <c r="B951" s="108">
        <v>1500</v>
      </c>
    </row>
    <row r="952" spans="1:2" hidden="1" outlineLevel="3" x14ac:dyDescent="0.2">
      <c r="A952" s="84" t="s">
        <v>129</v>
      </c>
      <c r="B952" s="108">
        <v>180</v>
      </c>
    </row>
    <row r="953" spans="1:2" hidden="1" outlineLevel="3" x14ac:dyDescent="0.2">
      <c r="A953" s="84" t="s">
        <v>178</v>
      </c>
      <c r="B953" s="108">
        <v>500</v>
      </c>
    </row>
    <row r="954" spans="1:2" hidden="1" outlineLevel="3" x14ac:dyDescent="0.2">
      <c r="A954" s="84" t="s">
        <v>198</v>
      </c>
      <c r="B954" s="108">
        <v>5000</v>
      </c>
    </row>
    <row r="955" spans="1:2" ht="15.75" hidden="1" outlineLevel="2" collapsed="1" x14ac:dyDescent="0.25">
      <c r="A955" s="83" t="s">
        <v>250</v>
      </c>
      <c r="B955" s="111">
        <f>SUM(B932:B954)</f>
        <v>194599</v>
      </c>
    </row>
    <row r="956" spans="1:2" ht="15.75" hidden="1" outlineLevel="2" x14ac:dyDescent="0.25">
      <c r="A956" s="83"/>
      <c r="B956" s="111"/>
    </row>
    <row r="957" spans="1:2" ht="15.75" hidden="1" outlineLevel="1" collapsed="1" x14ac:dyDescent="0.25">
      <c r="A957" s="83" t="s">
        <v>211</v>
      </c>
      <c r="B957" s="106">
        <f>SUM(B760,B787,B808,B838,B876,B909,B930,B955)</f>
        <v>7753117</v>
      </c>
    </row>
    <row r="958" spans="1:2" ht="15.75" hidden="1" outlineLevel="2" x14ac:dyDescent="0.25">
      <c r="A958" s="83"/>
      <c r="B958" s="108"/>
    </row>
    <row r="959" spans="1:2" hidden="1" outlineLevel="3" x14ac:dyDescent="0.2">
      <c r="A959" s="84" t="s">
        <v>114</v>
      </c>
      <c r="B959" s="108">
        <v>1085562</v>
      </c>
    </row>
    <row r="960" spans="1:2" hidden="1" outlineLevel="3" x14ac:dyDescent="0.2">
      <c r="A960" s="84" t="s">
        <v>131</v>
      </c>
      <c r="B960" s="108">
        <v>9000</v>
      </c>
    </row>
    <row r="961" spans="1:2" hidden="1" outlineLevel="3" x14ac:dyDescent="0.2">
      <c r="A961" s="84" t="s">
        <v>256</v>
      </c>
      <c r="B961" s="108">
        <v>1200</v>
      </c>
    </row>
    <row r="962" spans="1:2" hidden="1" outlineLevel="3" x14ac:dyDescent="0.2">
      <c r="A962" s="84" t="s">
        <v>132</v>
      </c>
      <c r="B962" s="108">
        <v>7700</v>
      </c>
    </row>
    <row r="963" spans="1:2" hidden="1" outlineLevel="3" x14ac:dyDescent="0.2">
      <c r="A963" s="84" t="s">
        <v>133</v>
      </c>
      <c r="B963" s="108">
        <v>171180</v>
      </c>
    </row>
    <row r="964" spans="1:2" hidden="1" outlineLevel="3" x14ac:dyDescent="0.2">
      <c r="A964" s="84" t="s">
        <v>115</v>
      </c>
      <c r="B964" s="108">
        <v>84415</v>
      </c>
    </row>
    <row r="965" spans="1:2" hidden="1" outlineLevel="3" x14ac:dyDescent="0.2">
      <c r="A965" s="84" t="s">
        <v>134</v>
      </c>
      <c r="B965" s="108">
        <v>188665</v>
      </c>
    </row>
    <row r="966" spans="1:2" hidden="1" outlineLevel="3" x14ac:dyDescent="0.2">
      <c r="A966" s="84" t="s">
        <v>135</v>
      </c>
      <c r="B966" s="108">
        <v>1860</v>
      </c>
    </row>
    <row r="967" spans="1:2" hidden="1" outlineLevel="3" x14ac:dyDescent="0.2">
      <c r="A967" s="84" t="s">
        <v>136</v>
      </c>
      <c r="B967" s="108">
        <v>100</v>
      </c>
    </row>
    <row r="968" spans="1:2" hidden="1" outlineLevel="3" x14ac:dyDescent="0.2">
      <c r="A968" s="84" t="s">
        <v>257</v>
      </c>
      <c r="B968" s="108">
        <v>10000</v>
      </c>
    </row>
    <row r="969" spans="1:2" hidden="1" outlineLevel="3" x14ac:dyDescent="0.2">
      <c r="A969" s="84" t="s">
        <v>116</v>
      </c>
      <c r="B969" s="108">
        <v>18000</v>
      </c>
    </row>
    <row r="970" spans="1:2" hidden="1" outlineLevel="3" x14ac:dyDescent="0.2">
      <c r="A970" s="84" t="s">
        <v>202</v>
      </c>
      <c r="B970" s="108">
        <v>55000</v>
      </c>
    </row>
    <row r="971" spans="1:2" hidden="1" outlineLevel="3" x14ac:dyDescent="0.2">
      <c r="A971" s="84" t="s">
        <v>258</v>
      </c>
      <c r="B971" s="108">
        <v>15500</v>
      </c>
    </row>
    <row r="972" spans="1:2" hidden="1" outlineLevel="3" x14ac:dyDescent="0.2">
      <c r="A972" s="84" t="s">
        <v>259</v>
      </c>
      <c r="B972" s="108">
        <v>8000</v>
      </c>
    </row>
    <row r="973" spans="1:2" hidden="1" outlineLevel="3" x14ac:dyDescent="0.2">
      <c r="A973" s="84" t="s">
        <v>260</v>
      </c>
      <c r="B973" s="108">
        <v>1000</v>
      </c>
    </row>
    <row r="974" spans="1:2" hidden="1" outlineLevel="3" x14ac:dyDescent="0.2">
      <c r="A974" s="84" t="s">
        <v>261</v>
      </c>
      <c r="B974" s="108">
        <v>500</v>
      </c>
    </row>
    <row r="975" spans="1:2" hidden="1" outlineLevel="3" x14ac:dyDescent="0.2">
      <c r="A975" s="84" t="s">
        <v>139</v>
      </c>
      <c r="B975" s="108">
        <v>14000</v>
      </c>
    </row>
    <row r="976" spans="1:2" hidden="1" outlineLevel="3" x14ac:dyDescent="0.2">
      <c r="A976" s="84" t="s">
        <v>153</v>
      </c>
      <c r="B976" s="108">
        <v>29000</v>
      </c>
    </row>
    <row r="977" spans="1:2" hidden="1" outlineLevel="3" x14ac:dyDescent="0.2">
      <c r="A977" s="84" t="s">
        <v>118</v>
      </c>
      <c r="B977" s="108">
        <v>100</v>
      </c>
    </row>
    <row r="978" spans="1:2" hidden="1" outlineLevel="3" x14ac:dyDescent="0.2">
      <c r="A978" s="84" t="s">
        <v>119</v>
      </c>
      <c r="B978" s="108">
        <v>3250</v>
      </c>
    </row>
    <row r="979" spans="1:2" hidden="1" outlineLevel="3" x14ac:dyDescent="0.2">
      <c r="A979" s="84" t="s">
        <v>120</v>
      </c>
      <c r="B979" s="108">
        <v>12500</v>
      </c>
    </row>
    <row r="980" spans="1:2" hidden="1" outlineLevel="3" x14ac:dyDescent="0.2">
      <c r="A980" s="84" t="s">
        <v>121</v>
      </c>
      <c r="B980" s="108">
        <v>1500</v>
      </c>
    </row>
    <row r="981" spans="1:2" hidden="1" outlineLevel="3" x14ac:dyDescent="0.2">
      <c r="A981" s="84" t="s">
        <v>122</v>
      </c>
      <c r="B981" s="108">
        <v>3750</v>
      </c>
    </row>
    <row r="982" spans="1:2" hidden="1" outlineLevel="3" x14ac:dyDescent="0.2">
      <c r="A982" s="84" t="s">
        <v>123</v>
      </c>
      <c r="B982" s="108">
        <v>2000</v>
      </c>
    </row>
    <row r="983" spans="1:2" hidden="1" outlineLevel="3" x14ac:dyDescent="0.2">
      <c r="A983" s="84" t="s">
        <v>124</v>
      </c>
      <c r="B983" s="108">
        <v>14000</v>
      </c>
    </row>
    <row r="984" spans="1:2" hidden="1" outlineLevel="3" x14ac:dyDescent="0.2">
      <c r="A984" s="84" t="s">
        <v>125</v>
      </c>
      <c r="B984" s="108">
        <v>7500</v>
      </c>
    </row>
    <row r="985" spans="1:2" hidden="1" outlineLevel="3" x14ac:dyDescent="0.2">
      <c r="A985" s="84" t="s">
        <v>126</v>
      </c>
      <c r="B985" s="108">
        <v>17500</v>
      </c>
    </row>
    <row r="986" spans="1:2" hidden="1" outlineLevel="3" x14ac:dyDescent="0.2">
      <c r="A986" s="84" t="s">
        <v>191</v>
      </c>
      <c r="B986" s="108">
        <v>10000</v>
      </c>
    </row>
    <row r="987" spans="1:2" hidden="1" outlineLevel="3" x14ac:dyDescent="0.2">
      <c r="A987" s="84" t="s">
        <v>157</v>
      </c>
      <c r="B987" s="108">
        <v>250</v>
      </c>
    </row>
    <row r="988" spans="1:2" hidden="1" outlineLevel="3" x14ac:dyDescent="0.2">
      <c r="A988" s="84" t="s">
        <v>93</v>
      </c>
      <c r="B988" s="108">
        <v>3000</v>
      </c>
    </row>
    <row r="989" spans="1:2" hidden="1" outlineLevel="3" x14ac:dyDescent="0.2">
      <c r="A989" s="84" t="s">
        <v>262</v>
      </c>
      <c r="B989" s="108">
        <v>100</v>
      </c>
    </row>
    <row r="990" spans="1:2" hidden="1" outlineLevel="3" x14ac:dyDescent="0.2">
      <c r="A990" s="84" t="s">
        <v>179</v>
      </c>
      <c r="B990" s="108">
        <v>11300</v>
      </c>
    </row>
    <row r="991" spans="1:2" hidden="1" outlineLevel="3" x14ac:dyDescent="0.2">
      <c r="A991" s="84" t="s">
        <v>263</v>
      </c>
      <c r="B991" s="108">
        <v>400</v>
      </c>
    </row>
    <row r="992" spans="1:2" hidden="1" outlineLevel="3" x14ac:dyDescent="0.2">
      <c r="A992" s="84" t="s">
        <v>129</v>
      </c>
      <c r="B992" s="108">
        <v>100</v>
      </c>
    </row>
    <row r="993" spans="1:2" hidden="1" outlineLevel="3" x14ac:dyDescent="0.2">
      <c r="A993" s="84" t="s">
        <v>182</v>
      </c>
      <c r="B993" s="108">
        <v>217500</v>
      </c>
    </row>
    <row r="994" spans="1:2" hidden="1" outlineLevel="3" x14ac:dyDescent="0.2">
      <c r="A994" s="84" t="s">
        <v>144</v>
      </c>
      <c r="B994" s="108">
        <v>1250</v>
      </c>
    </row>
    <row r="995" spans="1:2" hidden="1" outlineLevel="3" x14ac:dyDescent="0.2">
      <c r="A995" s="84" t="s">
        <v>145</v>
      </c>
      <c r="B995" s="108">
        <v>40425</v>
      </c>
    </row>
    <row r="996" spans="1:2" hidden="1" outlineLevel="3" x14ac:dyDescent="0.2">
      <c r="A996" s="84" t="s">
        <v>167</v>
      </c>
      <c r="B996" s="108">
        <v>35000</v>
      </c>
    </row>
    <row r="997" spans="1:2" ht="15.75" hidden="1" outlineLevel="2" collapsed="1" x14ac:dyDescent="0.25">
      <c r="A997" s="83" t="s">
        <v>255</v>
      </c>
      <c r="B997" s="110">
        <f>SUM(B959:B996)</f>
        <v>2082107</v>
      </c>
    </row>
    <row r="998" spans="1:2" hidden="1" outlineLevel="3" x14ac:dyDescent="0.2">
      <c r="A998" s="61"/>
      <c r="B998" s="108"/>
    </row>
    <row r="999" spans="1:2" hidden="1" outlineLevel="3" x14ac:dyDescent="0.2">
      <c r="A999" s="84" t="s">
        <v>114</v>
      </c>
      <c r="B999" s="108">
        <v>145660</v>
      </c>
    </row>
    <row r="1000" spans="1:2" hidden="1" outlineLevel="3" x14ac:dyDescent="0.2">
      <c r="A1000" s="84" t="s">
        <v>130</v>
      </c>
      <c r="B1000" s="108">
        <v>100</v>
      </c>
    </row>
    <row r="1001" spans="1:2" hidden="1" outlineLevel="3" x14ac:dyDescent="0.2">
      <c r="A1001" s="84" t="s">
        <v>131</v>
      </c>
      <c r="B1001" s="108">
        <v>1400</v>
      </c>
    </row>
    <row r="1002" spans="1:2" hidden="1" outlineLevel="3" x14ac:dyDescent="0.2">
      <c r="A1002" s="84" t="s">
        <v>147</v>
      </c>
      <c r="B1002" s="108">
        <v>300</v>
      </c>
    </row>
    <row r="1003" spans="1:2" hidden="1" outlineLevel="3" x14ac:dyDescent="0.2">
      <c r="A1003" s="84" t="s">
        <v>133</v>
      </c>
      <c r="B1003" s="108">
        <v>28530</v>
      </c>
    </row>
    <row r="1004" spans="1:2" hidden="1" outlineLevel="3" x14ac:dyDescent="0.2">
      <c r="A1004" s="84" t="s">
        <v>115</v>
      </c>
      <c r="B1004" s="108">
        <v>11282</v>
      </c>
    </row>
    <row r="1005" spans="1:2" hidden="1" outlineLevel="3" x14ac:dyDescent="0.2">
      <c r="A1005" s="84" t="s">
        <v>134</v>
      </c>
      <c r="B1005" s="108">
        <v>25212</v>
      </c>
    </row>
    <row r="1006" spans="1:2" hidden="1" outlineLevel="3" x14ac:dyDescent="0.2">
      <c r="A1006" s="84" t="s">
        <v>135</v>
      </c>
      <c r="B1006" s="108">
        <v>783</v>
      </c>
    </row>
    <row r="1007" spans="1:2" hidden="1" outlineLevel="3" x14ac:dyDescent="0.2">
      <c r="A1007" s="84" t="s">
        <v>142</v>
      </c>
      <c r="B1007" s="108">
        <v>6000</v>
      </c>
    </row>
    <row r="1008" spans="1:2" hidden="1" outlineLevel="3" x14ac:dyDescent="0.2">
      <c r="A1008" s="84" t="s">
        <v>116</v>
      </c>
      <c r="B1008" s="108">
        <v>6000</v>
      </c>
    </row>
    <row r="1009" spans="1:2" hidden="1" outlineLevel="3" x14ac:dyDescent="0.2">
      <c r="A1009" s="84" t="s">
        <v>168</v>
      </c>
      <c r="B1009" s="108">
        <v>16000</v>
      </c>
    </row>
    <row r="1010" spans="1:2" hidden="1" outlineLevel="3" x14ac:dyDescent="0.2">
      <c r="A1010" s="84" t="s">
        <v>161</v>
      </c>
      <c r="B1010" s="108">
        <v>4000</v>
      </c>
    </row>
    <row r="1011" spans="1:2" hidden="1" outlineLevel="3" x14ac:dyDescent="0.2">
      <c r="A1011" s="84" t="s">
        <v>150</v>
      </c>
      <c r="B1011" s="108">
        <v>1000</v>
      </c>
    </row>
    <row r="1012" spans="1:2" hidden="1" outlineLevel="3" x14ac:dyDescent="0.2">
      <c r="A1012" s="84" t="s">
        <v>139</v>
      </c>
      <c r="B1012" s="108">
        <v>3000</v>
      </c>
    </row>
    <row r="1013" spans="1:2" hidden="1" outlineLevel="3" x14ac:dyDescent="0.2">
      <c r="A1013" s="84" t="s">
        <v>153</v>
      </c>
      <c r="B1013" s="108">
        <v>11390</v>
      </c>
    </row>
    <row r="1014" spans="1:2" hidden="1" outlineLevel="3" x14ac:dyDescent="0.2">
      <c r="A1014" s="84" t="s">
        <v>118</v>
      </c>
      <c r="B1014" s="108">
        <v>500</v>
      </c>
    </row>
    <row r="1015" spans="1:2" hidden="1" outlineLevel="3" x14ac:dyDescent="0.2">
      <c r="A1015" s="84" t="s">
        <v>119</v>
      </c>
      <c r="B1015" s="108">
        <v>500</v>
      </c>
    </row>
    <row r="1016" spans="1:2" hidden="1" outlineLevel="3" x14ac:dyDescent="0.2">
      <c r="A1016" s="84" t="s">
        <v>120</v>
      </c>
      <c r="B1016" s="108">
        <v>1500</v>
      </c>
    </row>
    <row r="1017" spans="1:2" hidden="1" outlineLevel="3" x14ac:dyDescent="0.2">
      <c r="A1017" s="84" t="s">
        <v>121</v>
      </c>
      <c r="B1017" s="108">
        <v>500</v>
      </c>
    </row>
    <row r="1018" spans="1:2" hidden="1" outlineLevel="3" x14ac:dyDescent="0.2">
      <c r="A1018" s="84" t="s">
        <v>122</v>
      </c>
      <c r="B1018" s="108">
        <v>100</v>
      </c>
    </row>
    <row r="1019" spans="1:2" hidden="1" outlineLevel="3" x14ac:dyDescent="0.2">
      <c r="A1019" s="84" t="s">
        <v>123</v>
      </c>
      <c r="B1019" s="108">
        <v>11400</v>
      </c>
    </row>
    <row r="1020" spans="1:2" hidden="1" outlineLevel="3" x14ac:dyDescent="0.2">
      <c r="A1020" s="84" t="s">
        <v>124</v>
      </c>
      <c r="B1020" s="108">
        <v>3000</v>
      </c>
    </row>
    <row r="1021" spans="1:2" hidden="1" outlineLevel="3" x14ac:dyDescent="0.2">
      <c r="A1021" s="84" t="s">
        <v>126</v>
      </c>
      <c r="B1021" s="108">
        <v>3000</v>
      </c>
    </row>
    <row r="1022" spans="1:2" hidden="1" outlineLevel="3" x14ac:dyDescent="0.2">
      <c r="A1022" s="84" t="s">
        <v>143</v>
      </c>
      <c r="B1022" s="108">
        <v>3000</v>
      </c>
    </row>
    <row r="1023" spans="1:2" hidden="1" outlineLevel="3" x14ac:dyDescent="0.2">
      <c r="A1023" s="84" t="s">
        <v>178</v>
      </c>
      <c r="B1023" s="108">
        <v>2500</v>
      </c>
    </row>
    <row r="1024" spans="1:2" hidden="1" outlineLevel="3" x14ac:dyDescent="0.2">
      <c r="A1024" s="84" t="s">
        <v>144</v>
      </c>
      <c r="B1024" s="108">
        <v>1250</v>
      </c>
    </row>
    <row r="1025" spans="1:2" hidden="1" outlineLevel="3" x14ac:dyDescent="0.2">
      <c r="A1025" s="84" t="s">
        <v>145</v>
      </c>
      <c r="B1025" s="108">
        <v>970</v>
      </c>
    </row>
    <row r="1026" spans="1:2" ht="15.75" hidden="1" outlineLevel="2" collapsed="1" x14ac:dyDescent="0.25">
      <c r="A1026" s="83" t="s">
        <v>264</v>
      </c>
      <c r="B1026" s="110">
        <f>SUM(B999:B1025)</f>
        <v>288877</v>
      </c>
    </row>
    <row r="1027" spans="1:2" ht="15.75" hidden="1" outlineLevel="2" x14ac:dyDescent="0.25">
      <c r="A1027" s="83"/>
      <c r="B1027" s="110"/>
    </row>
    <row r="1028" spans="1:2" ht="15.75" hidden="1" outlineLevel="1" collapsed="1" x14ac:dyDescent="0.25">
      <c r="A1028" s="83" t="s">
        <v>212</v>
      </c>
      <c r="B1028" s="106">
        <f>SUM(B997,B1026)</f>
        <v>2370984</v>
      </c>
    </row>
    <row r="1029" spans="1:2" ht="15.75" hidden="1" outlineLevel="2" x14ac:dyDescent="0.25">
      <c r="A1029" s="83"/>
      <c r="B1029" s="108"/>
    </row>
    <row r="1030" spans="1:2" hidden="1" outlineLevel="3" x14ac:dyDescent="0.2">
      <c r="A1030" s="84" t="s">
        <v>137</v>
      </c>
      <c r="B1030" s="108">
        <v>190000</v>
      </c>
    </row>
    <row r="1031" spans="1:2" hidden="1" outlineLevel="3" x14ac:dyDescent="0.2">
      <c r="A1031" s="84" t="s">
        <v>183</v>
      </c>
      <c r="B1031" s="108">
        <v>57500</v>
      </c>
    </row>
    <row r="1032" spans="1:2" hidden="1" outlineLevel="3" x14ac:dyDescent="0.2">
      <c r="A1032" s="84" t="s">
        <v>184</v>
      </c>
      <c r="B1032" s="108">
        <v>360000</v>
      </c>
    </row>
    <row r="1033" spans="1:2" hidden="1" outlineLevel="3" x14ac:dyDescent="0.2">
      <c r="A1033" s="84" t="s">
        <v>116</v>
      </c>
      <c r="B1033" s="108">
        <v>2750</v>
      </c>
    </row>
    <row r="1034" spans="1:2" hidden="1" outlineLevel="3" x14ac:dyDescent="0.2">
      <c r="A1034" s="84" t="s">
        <v>139</v>
      </c>
      <c r="B1034" s="108">
        <v>10000</v>
      </c>
    </row>
    <row r="1035" spans="1:2" hidden="1" outlineLevel="3" x14ac:dyDescent="0.2">
      <c r="A1035" s="84" t="s">
        <v>117</v>
      </c>
      <c r="B1035" s="108">
        <v>1000</v>
      </c>
    </row>
    <row r="1036" spans="1:2" hidden="1" outlineLevel="3" x14ac:dyDescent="0.2">
      <c r="A1036" s="84" t="s">
        <v>185</v>
      </c>
      <c r="B1036" s="108">
        <v>170000</v>
      </c>
    </row>
    <row r="1037" spans="1:2" hidden="1" outlineLevel="3" x14ac:dyDescent="0.2">
      <c r="A1037" s="84" t="s">
        <v>181</v>
      </c>
      <c r="B1037" s="108">
        <v>255000</v>
      </c>
    </row>
    <row r="1038" spans="1:2" hidden="1" outlineLevel="3" x14ac:dyDescent="0.2">
      <c r="A1038" s="84" t="s">
        <v>186</v>
      </c>
      <c r="B1038" s="108">
        <v>10000</v>
      </c>
    </row>
    <row r="1039" spans="1:2" hidden="1" outlineLevel="3" x14ac:dyDescent="0.2">
      <c r="A1039" s="84" t="s">
        <v>187</v>
      </c>
      <c r="B1039" s="108">
        <v>10000</v>
      </c>
    </row>
    <row r="1040" spans="1:2" hidden="1" outlineLevel="3" x14ac:dyDescent="0.2">
      <c r="A1040" s="84" t="s">
        <v>188</v>
      </c>
      <c r="B1040" s="108">
        <v>85000</v>
      </c>
    </row>
    <row r="1041" spans="1:4" hidden="1" outlineLevel="3" x14ac:dyDescent="0.2">
      <c r="A1041" s="84" t="s">
        <v>118</v>
      </c>
      <c r="B1041" s="108">
        <v>2000</v>
      </c>
    </row>
    <row r="1042" spans="1:4" hidden="1" outlineLevel="3" x14ac:dyDescent="0.2">
      <c r="A1042" s="84" t="s">
        <v>120</v>
      </c>
      <c r="B1042" s="108">
        <v>10000</v>
      </c>
    </row>
    <row r="1043" spans="1:4" hidden="1" outlineLevel="3" x14ac:dyDescent="0.2">
      <c r="A1043" s="84" t="s">
        <v>140</v>
      </c>
      <c r="B1043" s="108">
        <v>20000</v>
      </c>
    </row>
    <row r="1044" spans="1:4" hidden="1" outlineLevel="3" x14ac:dyDescent="0.2">
      <c r="A1044" s="84" t="s">
        <v>123</v>
      </c>
      <c r="B1044" s="108">
        <v>555000</v>
      </c>
    </row>
    <row r="1045" spans="1:4" hidden="1" outlineLevel="3" x14ac:dyDescent="0.2">
      <c r="A1045" s="84" t="s">
        <v>127</v>
      </c>
      <c r="B1045" s="108">
        <v>500</v>
      </c>
    </row>
    <row r="1046" spans="1:4" ht="15.75" hidden="1" outlineLevel="2" collapsed="1" x14ac:dyDescent="0.25">
      <c r="A1046" s="83" t="s">
        <v>251</v>
      </c>
      <c r="B1046" s="109">
        <f>SUM(B1030:B1045)</f>
        <v>1738750</v>
      </c>
    </row>
    <row r="1047" spans="1:4" ht="15.75" hidden="1" outlineLevel="3" x14ac:dyDescent="0.25">
      <c r="A1047" s="83"/>
      <c r="B1047" s="109"/>
    </row>
    <row r="1048" spans="1:4" hidden="1" outlineLevel="3" x14ac:dyDescent="0.2">
      <c r="A1048" s="84" t="s">
        <v>189</v>
      </c>
      <c r="B1048" s="108">
        <v>250000</v>
      </c>
    </row>
    <row r="1049" spans="1:4" ht="15.75" hidden="1" outlineLevel="2" collapsed="1" x14ac:dyDescent="0.25">
      <c r="A1049" s="83" t="s">
        <v>252</v>
      </c>
      <c r="B1049" s="109">
        <f>SUM(B1048)</f>
        <v>250000</v>
      </c>
    </row>
    <row r="1050" spans="1:4" ht="15.75" hidden="1" outlineLevel="2" x14ac:dyDescent="0.25">
      <c r="A1050" s="83"/>
      <c r="B1050" s="109"/>
    </row>
    <row r="1051" spans="1:4" ht="15.75" hidden="1" outlineLevel="1" collapsed="1" x14ac:dyDescent="0.25">
      <c r="A1051" s="83" t="s">
        <v>253</v>
      </c>
      <c r="B1051" s="114">
        <f>B1049+B1046</f>
        <v>1988750</v>
      </c>
    </row>
    <row r="1052" spans="1:4" ht="15.75" hidden="1" outlineLevel="2" x14ac:dyDescent="0.25">
      <c r="A1052" s="83"/>
      <c r="B1052" s="114"/>
      <c r="D1052" s="11"/>
    </row>
    <row r="1053" spans="1:4" hidden="1" outlineLevel="2" x14ac:dyDescent="0.2">
      <c r="A1053" s="84" t="s">
        <v>78</v>
      </c>
      <c r="B1053" s="108">
        <v>754910</v>
      </c>
      <c r="D1053" s="11"/>
    </row>
    <row r="1054" spans="1:4" hidden="1" outlineLevel="2" x14ac:dyDescent="0.2">
      <c r="A1054" s="84" t="s">
        <v>200</v>
      </c>
      <c r="B1054" s="108">
        <v>75000</v>
      </c>
    </row>
    <row r="1055" spans="1:4" ht="15.75" hidden="1" outlineLevel="1" collapsed="1" x14ac:dyDescent="0.25">
      <c r="A1055" s="83" t="s">
        <v>78</v>
      </c>
      <c r="B1055" s="114">
        <f>SUM(B1053:B1054)</f>
        <v>829910</v>
      </c>
    </row>
    <row r="1056" spans="1:4" hidden="1" outlineLevel="1" x14ac:dyDescent="0.2">
      <c r="D1056" s="11"/>
    </row>
    <row r="1057" spans="1:14" ht="15.75" collapsed="1" x14ac:dyDescent="0.25">
      <c r="A1057" s="93" t="s">
        <v>292</v>
      </c>
      <c r="B1057" s="110">
        <f>SUM(B1055,B1051,B1028,B957,B728,B576,B222,B342)</f>
        <v>68654549</v>
      </c>
    </row>
    <row r="1058" spans="1:14" ht="15.75" hidden="1" outlineLevel="1" x14ac:dyDescent="0.25">
      <c r="A1058" s="23"/>
      <c r="B1058" s="103"/>
    </row>
    <row r="1059" spans="1:14" hidden="1" outlineLevel="1" x14ac:dyDescent="0.2">
      <c r="A1059" s="90" t="s">
        <v>114</v>
      </c>
      <c r="B1059" s="115">
        <v>345963.94</v>
      </c>
    </row>
    <row r="1060" spans="1:14" hidden="1" outlineLevel="1" x14ac:dyDescent="0.2">
      <c r="A1060" s="90" t="s">
        <v>306</v>
      </c>
      <c r="B1060" s="115">
        <v>2577.85</v>
      </c>
    </row>
    <row r="1061" spans="1:14" hidden="1" outlineLevel="1" x14ac:dyDescent="0.2">
      <c r="A1061" s="90" t="s">
        <v>130</v>
      </c>
      <c r="B1061" s="115">
        <v>9477.94</v>
      </c>
    </row>
    <row r="1062" spans="1:14" hidden="1" outlineLevel="1" x14ac:dyDescent="0.2">
      <c r="A1062" s="90" t="s">
        <v>131</v>
      </c>
      <c r="B1062" s="115">
        <v>436.93</v>
      </c>
    </row>
    <row r="1063" spans="1:14" hidden="1" outlineLevel="1" x14ac:dyDescent="0.2">
      <c r="A1063" s="90" t="s">
        <v>147</v>
      </c>
      <c r="B1063" s="115">
        <v>6580.35</v>
      </c>
    </row>
    <row r="1064" spans="1:14" hidden="1" outlineLevel="1" x14ac:dyDescent="0.2">
      <c r="A1064" s="90" t="s">
        <v>132</v>
      </c>
      <c r="B1064" s="115">
        <v>6800.18</v>
      </c>
    </row>
    <row r="1065" spans="1:14" hidden="1" outlineLevel="1" x14ac:dyDescent="0.2">
      <c r="A1065" s="90" t="s">
        <v>307</v>
      </c>
      <c r="B1065" s="115">
        <v>-18.63</v>
      </c>
    </row>
    <row r="1066" spans="1:14" hidden="1" outlineLevel="1" x14ac:dyDescent="0.2">
      <c r="A1066" s="90" t="s">
        <v>133</v>
      </c>
      <c r="B1066" s="115">
        <v>67843.91</v>
      </c>
    </row>
    <row r="1067" spans="1:14" hidden="1" outlineLevel="1" x14ac:dyDescent="0.2">
      <c r="A1067" s="90" t="s">
        <v>115</v>
      </c>
      <c r="B1067" s="115">
        <v>27454.68</v>
      </c>
    </row>
    <row r="1068" spans="1:14" hidden="1" outlineLevel="1" collapsed="1" x14ac:dyDescent="0.2">
      <c r="A1068" s="90" t="s">
        <v>134</v>
      </c>
      <c r="B1068" s="115">
        <v>61493.77</v>
      </c>
      <c r="N1068" s="38"/>
    </row>
    <row r="1069" spans="1:14" hidden="1" outlineLevel="1" x14ac:dyDescent="0.2">
      <c r="A1069" s="90" t="s">
        <v>135</v>
      </c>
      <c r="B1069" s="115">
        <v>3442.76</v>
      </c>
      <c r="N1069" s="38"/>
    </row>
    <row r="1070" spans="1:14" hidden="1" outlineLevel="1" x14ac:dyDescent="0.2">
      <c r="A1070" s="90" t="s">
        <v>136</v>
      </c>
      <c r="B1070" s="115">
        <v>4630.3999999999996</v>
      </c>
    </row>
    <row r="1071" spans="1:14" hidden="1" outlineLevel="1" x14ac:dyDescent="0.2">
      <c r="A1071" s="90" t="s">
        <v>137</v>
      </c>
      <c r="B1071" s="115">
        <v>43935</v>
      </c>
    </row>
    <row r="1072" spans="1:14" hidden="1" outlineLevel="1" collapsed="1" x14ac:dyDescent="0.2">
      <c r="A1072" s="90" t="s">
        <v>308</v>
      </c>
      <c r="B1072" s="115">
        <v>1555</v>
      </c>
    </row>
    <row r="1073" spans="1:2" hidden="1" outlineLevel="1" x14ac:dyDescent="0.2">
      <c r="A1073" s="90" t="s">
        <v>116</v>
      </c>
      <c r="B1073" s="115">
        <v>71572.39</v>
      </c>
    </row>
    <row r="1074" spans="1:2" hidden="1" outlineLevel="1" x14ac:dyDescent="0.2">
      <c r="A1074" s="90" t="s">
        <v>168</v>
      </c>
      <c r="B1074" s="115">
        <v>42331.71</v>
      </c>
    </row>
    <row r="1075" spans="1:2" hidden="1" outlineLevel="1" x14ac:dyDescent="0.2">
      <c r="A1075" s="90" t="s">
        <v>162</v>
      </c>
      <c r="B1075" s="115">
        <v>2753.29</v>
      </c>
    </row>
    <row r="1076" spans="1:2" hidden="1" outlineLevel="1" x14ac:dyDescent="0.2">
      <c r="A1076" s="90" t="s">
        <v>152</v>
      </c>
      <c r="B1076" s="115">
        <v>7732.99</v>
      </c>
    </row>
    <row r="1077" spans="1:2" hidden="1" outlineLevel="1" x14ac:dyDescent="0.2">
      <c r="A1077" s="90" t="s">
        <v>150</v>
      </c>
      <c r="B1077" s="115">
        <v>18404.349999999999</v>
      </c>
    </row>
    <row r="1078" spans="1:2" hidden="1" outlineLevel="1" collapsed="1" x14ac:dyDescent="0.2">
      <c r="A1078" s="90" t="s">
        <v>139</v>
      </c>
      <c r="B1078" s="115">
        <v>12053.8</v>
      </c>
    </row>
    <row r="1079" spans="1:2" hidden="1" outlineLevel="1" x14ac:dyDescent="0.2">
      <c r="A1079" s="90" t="s">
        <v>153</v>
      </c>
      <c r="B1079" s="115">
        <v>70327.850000000006</v>
      </c>
    </row>
    <row r="1080" spans="1:2" hidden="1" outlineLevel="1" x14ac:dyDescent="0.2">
      <c r="A1080" s="90" t="s">
        <v>173</v>
      </c>
      <c r="B1080" s="115">
        <v>268.04000000000002</v>
      </c>
    </row>
    <row r="1081" spans="1:2" hidden="1" outlineLevel="1" x14ac:dyDescent="0.2">
      <c r="A1081" s="90" t="s">
        <v>185</v>
      </c>
      <c r="B1081" s="115">
        <v>10094</v>
      </c>
    </row>
    <row r="1082" spans="1:2" hidden="1" outlineLevel="1" x14ac:dyDescent="0.2">
      <c r="A1082" s="90" t="s">
        <v>181</v>
      </c>
      <c r="B1082" s="115">
        <v>15624.14</v>
      </c>
    </row>
    <row r="1083" spans="1:2" hidden="1" outlineLevel="1" x14ac:dyDescent="0.2">
      <c r="A1083" s="90" t="s">
        <v>188</v>
      </c>
      <c r="B1083" s="115">
        <v>26607.14</v>
      </c>
    </row>
    <row r="1084" spans="1:2" hidden="1" outlineLevel="1" x14ac:dyDescent="0.2">
      <c r="A1084" s="90" t="s">
        <v>118</v>
      </c>
      <c r="B1084" s="115">
        <v>971.64</v>
      </c>
    </row>
    <row r="1085" spans="1:2" hidden="1" outlineLevel="1" x14ac:dyDescent="0.2">
      <c r="A1085" s="90" t="s">
        <v>119</v>
      </c>
      <c r="B1085" s="115">
        <v>99.9</v>
      </c>
    </row>
    <row r="1086" spans="1:2" hidden="1" outlineLevel="1" x14ac:dyDescent="0.2">
      <c r="A1086" s="90" t="s">
        <v>120</v>
      </c>
      <c r="B1086" s="115">
        <v>3105.04</v>
      </c>
    </row>
    <row r="1087" spans="1:2" hidden="1" outlineLevel="1" x14ac:dyDescent="0.2">
      <c r="A1087" s="90" t="s">
        <v>121</v>
      </c>
      <c r="B1087" s="115">
        <v>3013</v>
      </c>
    </row>
    <row r="1088" spans="1:2" hidden="1" outlineLevel="1" x14ac:dyDescent="0.2">
      <c r="A1088" s="90" t="s">
        <v>122</v>
      </c>
      <c r="B1088" s="115">
        <v>1600.63</v>
      </c>
    </row>
    <row r="1089" spans="1:2" hidden="1" outlineLevel="1" x14ac:dyDescent="0.2">
      <c r="A1089" s="90" t="s">
        <v>140</v>
      </c>
      <c r="B1089" s="115">
        <v>4097.5</v>
      </c>
    </row>
    <row r="1090" spans="1:2" hidden="1" outlineLevel="1" x14ac:dyDescent="0.2">
      <c r="A1090" s="90" t="s">
        <v>123</v>
      </c>
      <c r="B1090" s="115">
        <v>2804.78</v>
      </c>
    </row>
    <row r="1091" spans="1:2" hidden="1" outlineLevel="1" x14ac:dyDescent="0.2">
      <c r="A1091" s="90" t="s">
        <v>124</v>
      </c>
      <c r="B1091" s="115">
        <v>2658.51</v>
      </c>
    </row>
    <row r="1092" spans="1:2" hidden="1" outlineLevel="1" x14ac:dyDescent="0.2">
      <c r="A1092" s="90" t="s">
        <v>125</v>
      </c>
      <c r="B1092" s="115">
        <v>138.41999999999999</v>
      </c>
    </row>
    <row r="1093" spans="1:2" hidden="1" outlineLevel="1" x14ac:dyDescent="0.2">
      <c r="A1093" s="90" t="s">
        <v>126</v>
      </c>
      <c r="B1093" s="115">
        <v>21591.24</v>
      </c>
    </row>
    <row r="1094" spans="1:2" hidden="1" outlineLevel="1" x14ac:dyDescent="0.2">
      <c r="A1094" s="90" t="s">
        <v>143</v>
      </c>
      <c r="B1094" s="115">
        <v>7624.28</v>
      </c>
    </row>
    <row r="1095" spans="1:2" hidden="1" outlineLevel="1" x14ac:dyDescent="0.2">
      <c r="A1095" s="90" t="s">
        <v>157</v>
      </c>
      <c r="B1095" s="115">
        <v>1328.18</v>
      </c>
    </row>
    <row r="1096" spans="1:2" hidden="1" outlineLevel="1" x14ac:dyDescent="0.2">
      <c r="A1096" s="90" t="s">
        <v>176</v>
      </c>
      <c r="B1096" s="115">
        <v>1065.1199999999999</v>
      </c>
    </row>
    <row r="1097" spans="1:2" hidden="1" outlineLevel="1" x14ac:dyDescent="0.2">
      <c r="A1097" s="90" t="s">
        <v>93</v>
      </c>
      <c r="B1097" s="115">
        <v>8527.7199999999993</v>
      </c>
    </row>
    <row r="1098" spans="1:2" hidden="1" outlineLevel="1" x14ac:dyDescent="0.2">
      <c r="A1098" s="90" t="s">
        <v>155</v>
      </c>
      <c r="B1098" s="115">
        <v>5080.9399999999996</v>
      </c>
    </row>
    <row r="1099" spans="1:2" hidden="1" outlineLevel="1" x14ac:dyDescent="0.2">
      <c r="A1099" s="90" t="s">
        <v>127</v>
      </c>
      <c r="B1099" s="115">
        <v>375.37</v>
      </c>
    </row>
    <row r="1100" spans="1:2" hidden="1" outlineLevel="1" x14ac:dyDescent="0.2">
      <c r="A1100" s="90" t="s">
        <v>178</v>
      </c>
      <c r="B1100" s="115">
        <v>3576.9</v>
      </c>
    </row>
    <row r="1101" spans="1:2" hidden="1" outlineLevel="1" x14ac:dyDescent="0.2">
      <c r="A1101" s="90" t="s">
        <v>149</v>
      </c>
      <c r="B1101" s="115">
        <v>1143.72</v>
      </c>
    </row>
    <row r="1102" spans="1:2" hidden="1" outlineLevel="1" x14ac:dyDescent="0.2">
      <c r="A1102" s="90" t="s">
        <v>309</v>
      </c>
      <c r="B1102" s="115">
        <v>30447</v>
      </c>
    </row>
    <row r="1103" spans="1:2" hidden="1" outlineLevel="1" x14ac:dyDescent="0.2">
      <c r="A1103" s="90" t="s">
        <v>144</v>
      </c>
      <c r="B1103" s="115">
        <v>30.34</v>
      </c>
    </row>
    <row r="1104" spans="1:2" hidden="1" outlineLevel="1" x14ac:dyDescent="0.2">
      <c r="A1104" s="90" t="s">
        <v>145</v>
      </c>
      <c r="B1104" s="115">
        <v>2175.81</v>
      </c>
    </row>
    <row r="1105" spans="1:11" hidden="1" outlineLevel="1" x14ac:dyDescent="0.2">
      <c r="A1105" s="90" t="s">
        <v>310</v>
      </c>
      <c r="B1105" s="115">
        <v>1317973.3600000001</v>
      </c>
    </row>
    <row r="1106" spans="1:11" hidden="1" outlineLevel="1" x14ac:dyDescent="0.2">
      <c r="A1106" s="90" t="s">
        <v>311</v>
      </c>
      <c r="B1106" s="115">
        <v>7760.98</v>
      </c>
    </row>
    <row r="1107" spans="1:11" ht="15.75" collapsed="1" x14ac:dyDescent="0.25">
      <c r="A1107" s="88" t="s">
        <v>279</v>
      </c>
      <c r="B1107" s="116">
        <f>SUM(B1059:B1106)</f>
        <v>2287134.16</v>
      </c>
      <c r="J1107" s="21"/>
      <c r="K1107" s="38"/>
    </row>
    <row r="1108" spans="1:11" hidden="1" outlineLevel="1" x14ac:dyDescent="0.2">
      <c r="A1108" s="21"/>
      <c r="J1108" s="41"/>
      <c r="K1108" s="38"/>
    </row>
    <row r="1109" spans="1:11" hidden="1" outlineLevel="1" x14ac:dyDescent="0.2">
      <c r="A1109" s="14" t="s">
        <v>114</v>
      </c>
      <c r="B1109" s="100">
        <v>269466.34999999998</v>
      </c>
    </row>
    <row r="1110" spans="1:11" hidden="1" outlineLevel="1" x14ac:dyDescent="0.2">
      <c r="A1110" s="14" t="s">
        <v>130</v>
      </c>
      <c r="B1110" s="100">
        <v>50.58</v>
      </c>
    </row>
    <row r="1111" spans="1:11" hidden="1" outlineLevel="1" x14ac:dyDescent="0.2">
      <c r="A1111" s="14" t="s">
        <v>131</v>
      </c>
      <c r="B1111" s="100">
        <v>2046.06</v>
      </c>
    </row>
    <row r="1112" spans="1:11" hidden="1" outlineLevel="1" x14ac:dyDescent="0.2">
      <c r="A1112" s="14" t="s">
        <v>147</v>
      </c>
      <c r="B1112" s="100">
        <v>289.33</v>
      </c>
    </row>
    <row r="1113" spans="1:11" hidden="1" outlineLevel="1" x14ac:dyDescent="0.2">
      <c r="A1113" s="14" t="s">
        <v>307</v>
      </c>
      <c r="B1113" s="100">
        <v>-4512.53</v>
      </c>
    </row>
    <row r="1114" spans="1:11" hidden="1" outlineLevel="1" x14ac:dyDescent="0.2">
      <c r="A1114" s="14" t="s">
        <v>133</v>
      </c>
      <c r="B1114" s="100">
        <v>58450.47</v>
      </c>
    </row>
    <row r="1115" spans="1:11" hidden="1" outlineLevel="1" x14ac:dyDescent="0.2">
      <c r="A1115" s="14" t="s">
        <v>115</v>
      </c>
      <c r="B1115" s="100">
        <v>18405.71</v>
      </c>
    </row>
    <row r="1116" spans="1:11" hidden="1" outlineLevel="1" x14ac:dyDescent="0.2">
      <c r="A1116" s="14" t="s">
        <v>134</v>
      </c>
      <c r="B1116" s="100">
        <v>41895.18</v>
      </c>
    </row>
    <row r="1117" spans="1:11" hidden="1" outlineLevel="1" x14ac:dyDescent="0.2">
      <c r="A1117" s="14" t="s">
        <v>135</v>
      </c>
      <c r="B1117" s="100">
        <v>4183.7299999999996</v>
      </c>
    </row>
    <row r="1118" spans="1:11" hidden="1" outlineLevel="1" x14ac:dyDescent="0.2">
      <c r="A1118" s="14" t="s">
        <v>136</v>
      </c>
      <c r="B1118" s="100">
        <v>755.5</v>
      </c>
    </row>
    <row r="1119" spans="1:11" hidden="1" outlineLevel="1" x14ac:dyDescent="0.2">
      <c r="A1119" s="14" t="s">
        <v>116</v>
      </c>
      <c r="B1119" s="100">
        <v>11300.19</v>
      </c>
    </row>
    <row r="1120" spans="1:11" hidden="1" outlineLevel="1" x14ac:dyDescent="0.2">
      <c r="A1120" s="14" t="s">
        <v>168</v>
      </c>
      <c r="B1120" s="100">
        <v>80552.17</v>
      </c>
    </row>
    <row r="1121" spans="1:2" hidden="1" outlineLevel="1" x14ac:dyDescent="0.2">
      <c r="A1121" s="14" t="s">
        <v>169</v>
      </c>
      <c r="B1121" s="100">
        <v>12985.5</v>
      </c>
    </row>
    <row r="1122" spans="1:2" hidden="1" outlineLevel="1" x14ac:dyDescent="0.2">
      <c r="A1122" s="14" t="s">
        <v>161</v>
      </c>
      <c r="B1122" s="100">
        <v>18709.82</v>
      </c>
    </row>
    <row r="1123" spans="1:2" hidden="1" outlineLevel="1" x14ac:dyDescent="0.2">
      <c r="A1123" s="14" t="s">
        <v>139</v>
      </c>
      <c r="B1123" s="100">
        <v>1927.22</v>
      </c>
    </row>
    <row r="1124" spans="1:2" hidden="1" outlineLevel="1" x14ac:dyDescent="0.2">
      <c r="A1124" s="14" t="s">
        <v>153</v>
      </c>
      <c r="B1124" s="100">
        <v>33536.879999999997</v>
      </c>
    </row>
    <row r="1125" spans="1:2" hidden="1" outlineLevel="1" x14ac:dyDescent="0.2">
      <c r="A1125" s="14" t="s">
        <v>185</v>
      </c>
      <c r="B1125" s="100">
        <v>15721.16</v>
      </c>
    </row>
    <row r="1126" spans="1:2" hidden="1" outlineLevel="1" x14ac:dyDescent="0.2">
      <c r="A1126" s="14" t="s">
        <v>188</v>
      </c>
      <c r="B1126" s="100">
        <v>3542.74</v>
      </c>
    </row>
    <row r="1127" spans="1:2" hidden="1" outlineLevel="1" x14ac:dyDescent="0.2">
      <c r="A1127" s="14" t="s">
        <v>118</v>
      </c>
      <c r="B1127" s="100">
        <v>4536.3599999999997</v>
      </c>
    </row>
    <row r="1128" spans="1:2" hidden="1" outlineLevel="1" x14ac:dyDescent="0.2">
      <c r="A1128" s="14" t="s">
        <v>119</v>
      </c>
      <c r="B1128" s="100">
        <v>570.55999999999995</v>
      </c>
    </row>
    <row r="1129" spans="1:2" hidden="1" outlineLevel="1" x14ac:dyDescent="0.2">
      <c r="A1129" s="14" t="s">
        <v>120</v>
      </c>
      <c r="B1129" s="100">
        <v>1292.9100000000001</v>
      </c>
    </row>
    <row r="1130" spans="1:2" hidden="1" outlineLevel="1" x14ac:dyDescent="0.2">
      <c r="A1130" s="14" t="s">
        <v>121</v>
      </c>
      <c r="B1130" s="100">
        <v>218.41</v>
      </c>
    </row>
    <row r="1131" spans="1:2" hidden="1" outlineLevel="1" x14ac:dyDescent="0.2">
      <c r="A1131" s="14" t="s">
        <v>122</v>
      </c>
      <c r="B1131" s="100">
        <v>2065.67</v>
      </c>
    </row>
    <row r="1132" spans="1:2" hidden="1" outlineLevel="1" x14ac:dyDescent="0.2">
      <c r="A1132" s="14" t="s">
        <v>123</v>
      </c>
      <c r="B1132" s="100">
        <v>843.46</v>
      </c>
    </row>
    <row r="1133" spans="1:2" hidden="1" outlineLevel="1" x14ac:dyDescent="0.2">
      <c r="A1133" s="14" t="s">
        <v>124</v>
      </c>
      <c r="B1133" s="100">
        <v>688.69</v>
      </c>
    </row>
    <row r="1134" spans="1:2" hidden="1" outlineLevel="1" x14ac:dyDescent="0.2">
      <c r="A1134" s="14" t="s">
        <v>125</v>
      </c>
      <c r="B1134" s="100">
        <v>239.82</v>
      </c>
    </row>
    <row r="1135" spans="1:2" hidden="1" outlineLevel="1" x14ac:dyDescent="0.2">
      <c r="A1135" s="14" t="s">
        <v>126</v>
      </c>
      <c r="B1135" s="100">
        <v>7716.5</v>
      </c>
    </row>
    <row r="1136" spans="1:2" hidden="1" outlineLevel="1" x14ac:dyDescent="0.2">
      <c r="A1136" s="14" t="s">
        <v>143</v>
      </c>
      <c r="B1136" s="100">
        <v>9536.17</v>
      </c>
    </row>
    <row r="1137" spans="1:2" hidden="1" outlineLevel="1" x14ac:dyDescent="0.2">
      <c r="A1137" s="14" t="s">
        <v>157</v>
      </c>
      <c r="B1137" s="100">
        <v>8554.99</v>
      </c>
    </row>
    <row r="1138" spans="1:2" hidden="1" outlineLevel="1" x14ac:dyDescent="0.2">
      <c r="A1138" s="14" t="s">
        <v>93</v>
      </c>
      <c r="B1138" s="100">
        <v>13.57</v>
      </c>
    </row>
    <row r="1139" spans="1:2" hidden="1" outlineLevel="1" x14ac:dyDescent="0.2">
      <c r="A1139" s="14" t="s">
        <v>155</v>
      </c>
      <c r="B1139" s="100">
        <v>25.5</v>
      </c>
    </row>
    <row r="1140" spans="1:2" hidden="1" outlineLevel="1" x14ac:dyDescent="0.2">
      <c r="A1140" s="14" t="s">
        <v>179</v>
      </c>
      <c r="B1140" s="100">
        <v>594.64</v>
      </c>
    </row>
    <row r="1141" spans="1:2" hidden="1" outlineLevel="1" x14ac:dyDescent="0.2">
      <c r="A1141" s="14" t="s">
        <v>127</v>
      </c>
      <c r="B1141" s="100">
        <v>36.96</v>
      </c>
    </row>
    <row r="1142" spans="1:2" hidden="1" outlineLevel="1" x14ac:dyDescent="0.2">
      <c r="A1142" s="14" t="s">
        <v>129</v>
      </c>
      <c r="B1142" s="100">
        <v>32.450000000000003</v>
      </c>
    </row>
    <row r="1143" spans="1:2" hidden="1" outlineLevel="1" x14ac:dyDescent="0.2">
      <c r="A1143" s="14" t="s">
        <v>144</v>
      </c>
      <c r="B1143" s="100">
        <v>46.9</v>
      </c>
    </row>
    <row r="1144" spans="1:2" hidden="1" outlineLevel="1" x14ac:dyDescent="0.2">
      <c r="A1144" s="14" t="s">
        <v>145</v>
      </c>
      <c r="B1144" s="100">
        <v>3133</v>
      </c>
    </row>
    <row r="1145" spans="1:2" hidden="1" outlineLevel="1" x14ac:dyDescent="0.2">
      <c r="A1145" s="14" t="s">
        <v>78</v>
      </c>
      <c r="B1145" s="100">
        <v>33476</v>
      </c>
    </row>
    <row r="1146" spans="1:2" ht="15.75" collapsed="1" x14ac:dyDescent="0.25">
      <c r="A1146" s="71" t="s">
        <v>283</v>
      </c>
      <c r="B1146" s="117">
        <f>SUM(B1108:B1145)</f>
        <v>642928.61999999988</v>
      </c>
    </row>
    <row r="1147" spans="1:2" hidden="1" outlineLevel="1" x14ac:dyDescent="0.2">
      <c r="A1147" s="21"/>
    </row>
    <row r="1148" spans="1:2" hidden="1" outlineLevel="1" x14ac:dyDescent="0.2">
      <c r="A1148" s="14" t="s">
        <v>114</v>
      </c>
      <c r="B1148" s="100">
        <v>483801.06</v>
      </c>
    </row>
    <row r="1149" spans="1:2" hidden="1" outlineLevel="1" x14ac:dyDescent="0.2">
      <c r="A1149" s="14" t="s">
        <v>306</v>
      </c>
      <c r="B1149" s="100">
        <v>5197.96</v>
      </c>
    </row>
    <row r="1150" spans="1:2" hidden="1" outlineLevel="1" x14ac:dyDescent="0.2">
      <c r="A1150" s="14" t="s">
        <v>130</v>
      </c>
      <c r="B1150" s="100">
        <v>6561.52</v>
      </c>
    </row>
    <row r="1151" spans="1:2" hidden="1" outlineLevel="1" x14ac:dyDescent="0.2">
      <c r="A1151" s="14" t="s">
        <v>131</v>
      </c>
      <c r="B1151" s="100">
        <v>3832.72</v>
      </c>
    </row>
    <row r="1152" spans="1:2" hidden="1" outlineLevel="1" x14ac:dyDescent="0.2">
      <c r="A1152" s="14" t="s">
        <v>312</v>
      </c>
      <c r="B1152" s="100">
        <v>11971.36</v>
      </c>
    </row>
    <row r="1153" spans="1:2" hidden="1" outlineLevel="1" x14ac:dyDescent="0.2">
      <c r="A1153" s="14" t="s">
        <v>307</v>
      </c>
      <c r="B1153" s="100">
        <v>11948.7</v>
      </c>
    </row>
    <row r="1154" spans="1:2" hidden="1" outlineLevel="1" x14ac:dyDescent="0.2">
      <c r="A1154" s="14" t="s">
        <v>133</v>
      </c>
      <c r="B1154" s="100">
        <v>111657.59</v>
      </c>
    </row>
    <row r="1155" spans="1:2" hidden="1" outlineLevel="1" x14ac:dyDescent="0.2">
      <c r="A1155" s="14" t="s">
        <v>115</v>
      </c>
      <c r="B1155" s="100">
        <v>35933.51</v>
      </c>
    </row>
    <row r="1156" spans="1:2" hidden="1" outlineLevel="1" x14ac:dyDescent="0.2">
      <c r="A1156" s="14" t="s">
        <v>134</v>
      </c>
      <c r="B1156" s="100">
        <v>81685.62</v>
      </c>
    </row>
    <row r="1157" spans="1:2" hidden="1" outlineLevel="1" x14ac:dyDescent="0.2">
      <c r="A1157" s="14" t="s">
        <v>135</v>
      </c>
      <c r="B1157" s="100">
        <v>7132.27</v>
      </c>
    </row>
    <row r="1158" spans="1:2" hidden="1" outlineLevel="1" x14ac:dyDescent="0.2">
      <c r="A1158" s="14" t="s">
        <v>136</v>
      </c>
      <c r="B1158" s="100">
        <v>2189.1799999999998</v>
      </c>
    </row>
    <row r="1159" spans="1:2" hidden="1" outlineLevel="1" x14ac:dyDescent="0.2">
      <c r="A1159" s="14" t="s">
        <v>116</v>
      </c>
      <c r="B1159" s="100">
        <v>4408.82</v>
      </c>
    </row>
    <row r="1160" spans="1:2" hidden="1" outlineLevel="1" x14ac:dyDescent="0.2">
      <c r="A1160" s="14" t="s">
        <v>168</v>
      </c>
      <c r="B1160" s="100">
        <v>34957.360000000001</v>
      </c>
    </row>
    <row r="1161" spans="1:2" hidden="1" outlineLevel="1" x14ac:dyDescent="0.2">
      <c r="A1161" s="14" t="s">
        <v>169</v>
      </c>
      <c r="B1161" s="100">
        <v>3149.92</v>
      </c>
    </row>
    <row r="1162" spans="1:2" hidden="1" outlineLevel="1" x14ac:dyDescent="0.2">
      <c r="A1162" s="14" t="s">
        <v>161</v>
      </c>
      <c r="B1162" s="100">
        <v>2350</v>
      </c>
    </row>
    <row r="1163" spans="1:2" hidden="1" outlineLevel="1" x14ac:dyDescent="0.2">
      <c r="A1163" s="14" t="s">
        <v>150</v>
      </c>
      <c r="B1163" s="100">
        <v>7048.91</v>
      </c>
    </row>
    <row r="1164" spans="1:2" hidden="1" outlineLevel="1" x14ac:dyDescent="0.2">
      <c r="A1164" s="14" t="s">
        <v>139</v>
      </c>
      <c r="B1164" s="100">
        <v>2815.65</v>
      </c>
    </row>
    <row r="1165" spans="1:2" hidden="1" outlineLevel="1" x14ac:dyDescent="0.2">
      <c r="A1165" s="14" t="s">
        <v>153</v>
      </c>
      <c r="B1165" s="100">
        <v>5288.25</v>
      </c>
    </row>
    <row r="1166" spans="1:2" hidden="1" outlineLevel="1" x14ac:dyDescent="0.2">
      <c r="A1166" s="14" t="s">
        <v>185</v>
      </c>
      <c r="B1166" s="100">
        <v>2724.4</v>
      </c>
    </row>
    <row r="1167" spans="1:2" hidden="1" outlineLevel="1" x14ac:dyDescent="0.2">
      <c r="A1167" s="14" t="s">
        <v>181</v>
      </c>
      <c r="B1167" s="100">
        <v>12212.76</v>
      </c>
    </row>
    <row r="1168" spans="1:2" hidden="1" outlineLevel="1" x14ac:dyDescent="0.2">
      <c r="A1168" s="14" t="s">
        <v>188</v>
      </c>
      <c r="B1168" s="100">
        <v>18123.330000000002</v>
      </c>
    </row>
    <row r="1169" spans="1:2" hidden="1" outlineLevel="1" x14ac:dyDescent="0.2">
      <c r="A1169" s="14" t="s">
        <v>118</v>
      </c>
      <c r="B1169" s="100">
        <v>15408.71</v>
      </c>
    </row>
    <row r="1170" spans="1:2" hidden="1" outlineLevel="1" x14ac:dyDescent="0.2">
      <c r="A1170" s="14" t="s">
        <v>119</v>
      </c>
      <c r="B1170" s="100">
        <v>159.11000000000001</v>
      </c>
    </row>
    <row r="1171" spans="1:2" hidden="1" outlineLevel="1" x14ac:dyDescent="0.2">
      <c r="A1171" s="14" t="s">
        <v>120</v>
      </c>
      <c r="B1171" s="100">
        <v>1419.7</v>
      </c>
    </row>
    <row r="1172" spans="1:2" hidden="1" outlineLevel="1" x14ac:dyDescent="0.2">
      <c r="A1172" s="14" t="s">
        <v>122</v>
      </c>
      <c r="B1172" s="100">
        <v>5381.64</v>
      </c>
    </row>
    <row r="1173" spans="1:2" hidden="1" outlineLevel="1" x14ac:dyDescent="0.2">
      <c r="A1173" s="14" t="s">
        <v>123</v>
      </c>
      <c r="B1173" s="100">
        <v>9208.43</v>
      </c>
    </row>
    <row r="1174" spans="1:2" hidden="1" outlineLevel="1" x14ac:dyDescent="0.2">
      <c r="A1174" s="14" t="s">
        <v>124</v>
      </c>
      <c r="B1174" s="100">
        <v>3142.81</v>
      </c>
    </row>
    <row r="1175" spans="1:2" hidden="1" outlineLevel="1" x14ac:dyDescent="0.2">
      <c r="A1175" s="14" t="s">
        <v>126</v>
      </c>
      <c r="B1175" s="100">
        <v>4632.6499999999996</v>
      </c>
    </row>
    <row r="1176" spans="1:2" hidden="1" outlineLevel="1" x14ac:dyDescent="0.2">
      <c r="A1176" s="14" t="s">
        <v>143</v>
      </c>
      <c r="B1176" s="100">
        <v>32507.01</v>
      </c>
    </row>
    <row r="1177" spans="1:2" hidden="1" outlineLevel="1" x14ac:dyDescent="0.2">
      <c r="A1177" s="14" t="s">
        <v>157</v>
      </c>
      <c r="B1177" s="100">
        <v>4519.33</v>
      </c>
    </row>
    <row r="1178" spans="1:2" hidden="1" outlineLevel="1" x14ac:dyDescent="0.2">
      <c r="A1178" s="14" t="s">
        <v>176</v>
      </c>
      <c r="B1178" s="100">
        <v>79406.720000000001</v>
      </c>
    </row>
    <row r="1179" spans="1:2" hidden="1" outlineLevel="1" collapsed="1" x14ac:dyDescent="0.2">
      <c r="A1179" s="14" t="s">
        <v>93</v>
      </c>
      <c r="B1179" s="100">
        <v>15153.86</v>
      </c>
    </row>
    <row r="1180" spans="1:2" hidden="1" outlineLevel="1" x14ac:dyDescent="0.2">
      <c r="A1180" s="14" t="s">
        <v>155</v>
      </c>
      <c r="B1180" s="100">
        <v>11677.7</v>
      </c>
    </row>
    <row r="1181" spans="1:2" hidden="1" outlineLevel="1" x14ac:dyDescent="0.2">
      <c r="A1181" s="14" t="s">
        <v>127</v>
      </c>
      <c r="B1181" s="100">
        <v>-1020</v>
      </c>
    </row>
    <row r="1182" spans="1:2" hidden="1" outlineLevel="1" x14ac:dyDescent="0.2">
      <c r="A1182" s="14" t="s">
        <v>309</v>
      </c>
      <c r="B1182" s="100">
        <v>1943</v>
      </c>
    </row>
    <row r="1183" spans="1:2" hidden="1" outlineLevel="1" x14ac:dyDescent="0.2">
      <c r="A1183" s="14" t="s">
        <v>141</v>
      </c>
      <c r="B1183" s="100">
        <v>286.11</v>
      </c>
    </row>
    <row r="1184" spans="1:2" hidden="1" outlineLevel="1" x14ac:dyDescent="0.2">
      <c r="A1184" s="14" t="s">
        <v>235</v>
      </c>
      <c r="B1184" s="100">
        <v>130912.85</v>
      </c>
    </row>
    <row r="1185" spans="1:3" hidden="1" outlineLevel="1" x14ac:dyDescent="0.2">
      <c r="A1185" s="14" t="s">
        <v>313</v>
      </c>
      <c r="B1185" s="100">
        <v>3795.23</v>
      </c>
    </row>
    <row r="1186" spans="1:3" ht="15.75" collapsed="1" x14ac:dyDescent="0.25">
      <c r="A1186" s="77" t="s">
        <v>284</v>
      </c>
      <c r="B1186" s="118">
        <f>SUM(B1148:B1185)</f>
        <v>1173525.75</v>
      </c>
    </row>
    <row r="1187" spans="1:3" ht="15.75" hidden="1" outlineLevel="1" x14ac:dyDescent="0.25">
      <c r="A1187" s="28"/>
    </row>
    <row r="1188" spans="1:3" hidden="1" outlineLevel="1" x14ac:dyDescent="0.2">
      <c r="A1188" s="14" t="s">
        <v>114</v>
      </c>
      <c r="B1188" s="100">
        <v>470839.34</v>
      </c>
    </row>
    <row r="1189" spans="1:3" hidden="1" outlineLevel="1" x14ac:dyDescent="0.2">
      <c r="A1189" s="14" t="s">
        <v>130</v>
      </c>
      <c r="B1189" s="100">
        <v>16413.490000000002</v>
      </c>
    </row>
    <row r="1190" spans="1:3" hidden="1" outlineLevel="1" x14ac:dyDescent="0.2">
      <c r="A1190" s="14" t="s">
        <v>131</v>
      </c>
      <c r="B1190" s="100">
        <v>8902.2800000000007</v>
      </c>
    </row>
    <row r="1191" spans="1:3" hidden="1" outlineLevel="1" x14ac:dyDescent="0.2">
      <c r="A1191" s="14" t="s">
        <v>147</v>
      </c>
      <c r="B1191" s="100">
        <v>305.81</v>
      </c>
    </row>
    <row r="1192" spans="1:3" hidden="1" outlineLevel="1" x14ac:dyDescent="0.2">
      <c r="A1192" s="14" t="s">
        <v>307</v>
      </c>
      <c r="B1192" s="100">
        <v>12617.56</v>
      </c>
    </row>
    <row r="1193" spans="1:3" hidden="1" outlineLevel="1" x14ac:dyDescent="0.2">
      <c r="A1193" s="14" t="s">
        <v>133</v>
      </c>
      <c r="B1193" s="100">
        <v>116413.09</v>
      </c>
    </row>
    <row r="1194" spans="1:3" hidden="1" outlineLevel="1" x14ac:dyDescent="0.2">
      <c r="A1194" s="14" t="s">
        <v>115</v>
      </c>
      <c r="B1194" s="100">
        <v>36109.870000000003</v>
      </c>
    </row>
    <row r="1195" spans="1:3" hidden="1" outlineLevel="1" x14ac:dyDescent="0.2">
      <c r="A1195" s="14" t="s">
        <v>134</v>
      </c>
      <c r="B1195" s="100">
        <v>84356.94</v>
      </c>
    </row>
    <row r="1196" spans="1:3" hidden="1" outlineLevel="1" x14ac:dyDescent="0.2">
      <c r="A1196" s="14" t="s">
        <v>135</v>
      </c>
      <c r="B1196" s="100">
        <v>13695.73</v>
      </c>
    </row>
    <row r="1197" spans="1:3" hidden="1" outlineLevel="1" x14ac:dyDescent="0.2">
      <c r="A1197" s="14" t="s">
        <v>136</v>
      </c>
      <c r="B1197" s="100">
        <v>5762.97</v>
      </c>
    </row>
    <row r="1198" spans="1:3" hidden="1" outlineLevel="1" x14ac:dyDescent="0.2">
      <c r="A1198" s="14" t="s">
        <v>148</v>
      </c>
      <c r="B1198" s="100">
        <v>524</v>
      </c>
    </row>
    <row r="1199" spans="1:3" hidden="1" outlineLevel="1" x14ac:dyDescent="0.2">
      <c r="A1199" s="14" t="s">
        <v>116</v>
      </c>
      <c r="B1199" s="100">
        <v>462.26</v>
      </c>
    </row>
    <row r="1200" spans="1:3" hidden="1" outlineLevel="1" x14ac:dyDescent="0.2">
      <c r="A1200" s="14" t="s">
        <v>170</v>
      </c>
      <c r="B1200" s="100">
        <v>651280.19999999995</v>
      </c>
      <c r="C1200" s="12"/>
    </row>
    <row r="1201" spans="1:3" hidden="1" outlineLevel="1" x14ac:dyDescent="0.2">
      <c r="A1201" s="14" t="s">
        <v>162</v>
      </c>
      <c r="B1201" s="100">
        <v>936</v>
      </c>
      <c r="C1201" s="12"/>
    </row>
    <row r="1202" spans="1:3" hidden="1" outlineLevel="1" x14ac:dyDescent="0.2">
      <c r="A1202" s="14" t="s">
        <v>152</v>
      </c>
      <c r="B1202" s="100">
        <v>33386.410000000003</v>
      </c>
      <c r="C1202" s="12"/>
    </row>
    <row r="1203" spans="1:3" hidden="1" outlineLevel="1" x14ac:dyDescent="0.2">
      <c r="A1203" s="14" t="s">
        <v>139</v>
      </c>
      <c r="B1203" s="100">
        <v>727</v>
      </c>
      <c r="C1203" s="12"/>
    </row>
    <row r="1204" spans="1:3" hidden="1" outlineLevel="1" x14ac:dyDescent="0.2">
      <c r="A1204" s="14" t="s">
        <v>153</v>
      </c>
      <c r="B1204" s="100">
        <v>0</v>
      </c>
      <c r="C1204" s="12"/>
    </row>
    <row r="1205" spans="1:3" hidden="1" outlineLevel="1" x14ac:dyDescent="0.2">
      <c r="A1205" s="14" t="s">
        <v>156</v>
      </c>
      <c r="B1205" s="100">
        <v>135</v>
      </c>
      <c r="C1205" s="12"/>
    </row>
    <row r="1206" spans="1:3" hidden="1" outlineLevel="1" x14ac:dyDescent="0.2">
      <c r="A1206" s="14" t="s">
        <v>118</v>
      </c>
      <c r="B1206" s="100">
        <v>11486.61</v>
      </c>
      <c r="C1206" s="12"/>
    </row>
    <row r="1207" spans="1:3" hidden="1" outlineLevel="1" x14ac:dyDescent="0.2">
      <c r="A1207" s="14" t="s">
        <v>119</v>
      </c>
      <c r="B1207" s="100">
        <v>2070.19</v>
      </c>
      <c r="C1207" s="12"/>
    </row>
    <row r="1208" spans="1:3" hidden="1" outlineLevel="1" x14ac:dyDescent="0.2">
      <c r="A1208" s="14" t="s">
        <v>120</v>
      </c>
      <c r="B1208" s="100">
        <v>680.88</v>
      </c>
      <c r="C1208" s="12"/>
    </row>
    <row r="1209" spans="1:3" hidden="1" outlineLevel="1" x14ac:dyDescent="0.2">
      <c r="A1209" s="14" t="s">
        <v>122</v>
      </c>
      <c r="B1209" s="100">
        <v>281</v>
      </c>
      <c r="C1209" s="12"/>
    </row>
    <row r="1210" spans="1:3" hidden="1" outlineLevel="1" x14ac:dyDescent="0.2">
      <c r="A1210" s="14" t="s">
        <v>123</v>
      </c>
      <c r="B1210" s="100">
        <v>0</v>
      </c>
      <c r="C1210" s="12"/>
    </row>
    <row r="1211" spans="1:3" hidden="1" outlineLevel="1" x14ac:dyDescent="0.2">
      <c r="A1211" s="14" t="s">
        <v>126</v>
      </c>
      <c r="B1211" s="100">
        <v>2887.25</v>
      </c>
      <c r="C1211" s="12"/>
    </row>
    <row r="1212" spans="1:3" hidden="1" outlineLevel="1" x14ac:dyDescent="0.2">
      <c r="A1212" s="14" t="s">
        <v>143</v>
      </c>
      <c r="B1212" s="100">
        <v>687.02</v>
      </c>
      <c r="C1212" s="12"/>
    </row>
    <row r="1213" spans="1:3" hidden="1" outlineLevel="1" x14ac:dyDescent="0.2">
      <c r="A1213" s="14" t="s">
        <v>93</v>
      </c>
      <c r="B1213" s="100">
        <v>94743.07</v>
      </c>
      <c r="C1213" s="12"/>
    </row>
    <row r="1214" spans="1:3" hidden="1" outlineLevel="1" x14ac:dyDescent="0.2">
      <c r="A1214" s="14" t="s">
        <v>155</v>
      </c>
      <c r="B1214" s="100">
        <v>142310.53</v>
      </c>
      <c r="C1214" s="12"/>
    </row>
    <row r="1215" spans="1:3" hidden="1" outlineLevel="1" x14ac:dyDescent="0.2">
      <c r="A1215" s="14" t="s">
        <v>315</v>
      </c>
      <c r="B1215" s="100">
        <v>79555.5</v>
      </c>
      <c r="C1215" s="12"/>
    </row>
    <row r="1216" spans="1:3" hidden="1" outlineLevel="1" x14ac:dyDescent="0.2">
      <c r="A1216" s="14" t="s">
        <v>149</v>
      </c>
      <c r="B1216" s="100">
        <v>1407.63</v>
      </c>
      <c r="C1216" s="12"/>
    </row>
    <row r="1217" spans="1:3" hidden="1" outlineLevel="1" x14ac:dyDescent="0.2">
      <c r="A1217" s="14" t="s">
        <v>309</v>
      </c>
      <c r="B1217" s="100">
        <v>586445</v>
      </c>
      <c r="C1217" s="12"/>
    </row>
    <row r="1218" spans="1:3" ht="15.75" hidden="1" outlineLevel="1" collapsed="1" x14ac:dyDescent="0.25">
      <c r="A1218" s="95" t="s">
        <v>314</v>
      </c>
      <c r="B1218" s="103">
        <f>SUM(B1188:B1217)</f>
        <v>2375422.63</v>
      </c>
      <c r="C1218" s="12"/>
    </row>
    <row r="1219" spans="1:3" hidden="1" outlineLevel="2" x14ac:dyDescent="0.2">
      <c r="A1219" s="21"/>
      <c r="C1219" s="12"/>
    </row>
    <row r="1220" spans="1:3" hidden="1" outlineLevel="2" x14ac:dyDescent="0.2">
      <c r="A1220" s="14" t="s">
        <v>114</v>
      </c>
      <c r="B1220" s="100">
        <v>552355.23</v>
      </c>
      <c r="C1220" s="12"/>
    </row>
    <row r="1221" spans="1:3" hidden="1" outlineLevel="2" x14ac:dyDescent="0.2">
      <c r="A1221" s="14" t="s">
        <v>130</v>
      </c>
      <c r="B1221" s="100">
        <v>16527.810000000001</v>
      </c>
      <c r="C1221" s="12"/>
    </row>
    <row r="1222" spans="1:3" hidden="1" outlineLevel="2" x14ac:dyDescent="0.2">
      <c r="A1222" s="14" t="s">
        <v>131</v>
      </c>
      <c r="B1222" s="100">
        <v>7609.93</v>
      </c>
      <c r="C1222" s="12"/>
    </row>
    <row r="1223" spans="1:3" hidden="1" outlineLevel="2" x14ac:dyDescent="0.2">
      <c r="A1223" s="14" t="s">
        <v>147</v>
      </c>
      <c r="B1223" s="100">
        <v>1203.45</v>
      </c>
      <c r="C1223" s="12"/>
    </row>
    <row r="1224" spans="1:3" hidden="1" outlineLevel="2" x14ac:dyDescent="0.2">
      <c r="A1224" s="14" t="s">
        <v>307</v>
      </c>
      <c r="B1224" s="100">
        <v>10439.299999999999</v>
      </c>
      <c r="C1224" s="12"/>
    </row>
    <row r="1225" spans="1:3" hidden="1" outlineLevel="2" x14ac:dyDescent="0.2">
      <c r="A1225" s="14" t="s">
        <v>133</v>
      </c>
      <c r="B1225" s="100">
        <v>146216.25</v>
      </c>
      <c r="C1225" s="12"/>
    </row>
    <row r="1226" spans="1:3" hidden="1" outlineLevel="2" x14ac:dyDescent="0.2">
      <c r="A1226" s="14" t="s">
        <v>115</v>
      </c>
      <c r="B1226" s="100">
        <v>42413.25</v>
      </c>
      <c r="C1226" s="12"/>
    </row>
    <row r="1227" spans="1:3" hidden="1" outlineLevel="2" x14ac:dyDescent="0.2">
      <c r="A1227" s="14" t="s">
        <v>134</v>
      </c>
      <c r="B1227" s="100">
        <v>98166.82</v>
      </c>
      <c r="C1227" s="12"/>
    </row>
    <row r="1228" spans="1:3" hidden="1" outlineLevel="2" x14ac:dyDescent="0.2">
      <c r="A1228" s="14" t="s">
        <v>135</v>
      </c>
      <c r="B1228" s="100">
        <v>15945.9</v>
      </c>
      <c r="C1228" s="12"/>
    </row>
    <row r="1229" spans="1:3" hidden="1" outlineLevel="2" x14ac:dyDescent="0.2">
      <c r="A1229" s="14" t="s">
        <v>136</v>
      </c>
      <c r="B1229" s="100">
        <v>6563.03</v>
      </c>
      <c r="C1229" s="12"/>
    </row>
    <row r="1230" spans="1:3" hidden="1" outlineLevel="2" x14ac:dyDescent="0.2">
      <c r="A1230" s="14" t="s">
        <v>148</v>
      </c>
      <c r="B1230" s="100">
        <v>310</v>
      </c>
      <c r="C1230" s="12"/>
    </row>
    <row r="1231" spans="1:3" hidden="1" outlineLevel="2" x14ac:dyDescent="0.2">
      <c r="A1231" s="14" t="s">
        <v>308</v>
      </c>
      <c r="B1231" s="100">
        <v>89974.01</v>
      </c>
      <c r="C1231" s="12"/>
    </row>
    <row r="1232" spans="1:3" hidden="1" outlineLevel="2" x14ac:dyDescent="0.2">
      <c r="A1232" s="14" t="s">
        <v>116</v>
      </c>
      <c r="B1232" s="100">
        <v>269.75</v>
      </c>
      <c r="C1232" s="12"/>
    </row>
    <row r="1233" spans="1:3" hidden="1" outlineLevel="2" x14ac:dyDescent="0.2">
      <c r="A1233" s="14" t="s">
        <v>168</v>
      </c>
      <c r="B1233" s="100">
        <v>635.76</v>
      </c>
      <c r="C1233" s="12"/>
    </row>
    <row r="1234" spans="1:3" hidden="1" outlineLevel="2" x14ac:dyDescent="0.2">
      <c r="A1234" s="14" t="s">
        <v>170</v>
      </c>
      <c r="B1234" s="100">
        <v>24832.05</v>
      </c>
      <c r="C1234" s="12"/>
    </row>
    <row r="1235" spans="1:3" hidden="1" outlineLevel="2" x14ac:dyDescent="0.2">
      <c r="A1235" s="14" t="s">
        <v>162</v>
      </c>
      <c r="B1235" s="100">
        <v>1244.5</v>
      </c>
      <c r="C1235" s="12"/>
    </row>
    <row r="1236" spans="1:3" hidden="1" outlineLevel="2" x14ac:dyDescent="0.2">
      <c r="A1236" s="14" t="s">
        <v>152</v>
      </c>
      <c r="B1236" s="100">
        <v>18486.740000000002</v>
      </c>
      <c r="C1236" s="12"/>
    </row>
    <row r="1237" spans="1:3" hidden="1" outlineLevel="2" x14ac:dyDescent="0.2">
      <c r="A1237" s="14" t="s">
        <v>150</v>
      </c>
      <c r="B1237" s="100">
        <v>310</v>
      </c>
      <c r="C1237" s="12"/>
    </row>
    <row r="1238" spans="1:3" hidden="1" outlineLevel="2" x14ac:dyDescent="0.2">
      <c r="A1238" s="14" t="s">
        <v>139</v>
      </c>
      <c r="B1238" s="100">
        <v>1247</v>
      </c>
      <c r="C1238" s="12"/>
    </row>
    <row r="1239" spans="1:3" hidden="1" outlineLevel="2" x14ac:dyDescent="0.2">
      <c r="A1239" s="14" t="s">
        <v>118</v>
      </c>
      <c r="B1239" s="100">
        <v>19374.580000000002</v>
      </c>
      <c r="C1239" s="12"/>
    </row>
    <row r="1240" spans="1:3" hidden="1" outlineLevel="2" x14ac:dyDescent="0.2">
      <c r="A1240" s="14" t="s">
        <v>119</v>
      </c>
      <c r="B1240" s="100">
        <v>4439.1499999999996</v>
      </c>
      <c r="C1240" s="12"/>
    </row>
    <row r="1241" spans="1:3" hidden="1" outlineLevel="2" x14ac:dyDescent="0.2">
      <c r="A1241" s="14" t="s">
        <v>120</v>
      </c>
      <c r="B1241" s="100">
        <v>302</v>
      </c>
      <c r="C1241" s="12"/>
    </row>
    <row r="1242" spans="1:3" hidden="1" outlineLevel="2" x14ac:dyDescent="0.2">
      <c r="A1242" s="14" t="s">
        <v>122</v>
      </c>
      <c r="B1242" s="100">
        <v>726</v>
      </c>
      <c r="C1242" s="12"/>
    </row>
    <row r="1243" spans="1:3" hidden="1" outlineLevel="2" x14ac:dyDescent="0.2">
      <c r="A1243" s="14" t="s">
        <v>123</v>
      </c>
      <c r="B1243" s="100">
        <v>6593.32</v>
      </c>
      <c r="C1243" s="12"/>
    </row>
    <row r="1244" spans="1:3" hidden="1" outlineLevel="2" x14ac:dyDescent="0.2">
      <c r="A1244" s="14" t="s">
        <v>126</v>
      </c>
      <c r="B1244" s="100">
        <v>6800.08</v>
      </c>
      <c r="C1244" s="12"/>
    </row>
    <row r="1245" spans="1:3" hidden="1" outlineLevel="2" x14ac:dyDescent="0.2">
      <c r="A1245" s="14" t="s">
        <v>143</v>
      </c>
      <c r="B1245" s="100">
        <v>796.35</v>
      </c>
      <c r="C1245" s="12"/>
    </row>
    <row r="1246" spans="1:3" hidden="1" outlineLevel="2" x14ac:dyDescent="0.2">
      <c r="A1246" s="14" t="s">
        <v>93</v>
      </c>
      <c r="B1246" s="100">
        <v>122820.81</v>
      </c>
      <c r="C1246" s="12"/>
    </row>
    <row r="1247" spans="1:3" hidden="1" outlineLevel="2" x14ac:dyDescent="0.2">
      <c r="A1247" s="14" t="s">
        <v>155</v>
      </c>
      <c r="B1247" s="100">
        <v>106741.41</v>
      </c>
      <c r="C1247" s="12"/>
    </row>
    <row r="1248" spans="1:3" hidden="1" outlineLevel="2" x14ac:dyDescent="0.2">
      <c r="A1248" s="14" t="s">
        <v>315</v>
      </c>
      <c r="B1248" s="100">
        <v>123333.97</v>
      </c>
      <c r="C1248" s="12"/>
    </row>
    <row r="1249" spans="1:3" hidden="1" outlineLevel="2" x14ac:dyDescent="0.2">
      <c r="A1249" s="14" t="s">
        <v>149</v>
      </c>
      <c r="B1249" s="100">
        <v>2954.59</v>
      </c>
      <c r="C1249" s="12"/>
    </row>
    <row r="1250" spans="1:3" hidden="1" outlineLevel="2" x14ac:dyDescent="0.2">
      <c r="A1250" s="14" t="s">
        <v>309</v>
      </c>
      <c r="B1250" s="100">
        <v>324720</v>
      </c>
      <c r="C1250" s="12"/>
    </row>
    <row r="1251" spans="1:3" hidden="1" outlineLevel="2" x14ac:dyDescent="0.2">
      <c r="A1251" s="14" t="s">
        <v>145</v>
      </c>
      <c r="B1251" s="100">
        <v>3600</v>
      </c>
      <c r="C1251" s="12"/>
    </row>
    <row r="1252" spans="1:3" ht="15.75" hidden="1" outlineLevel="1" collapsed="1" x14ac:dyDescent="0.25">
      <c r="A1252" s="95" t="s">
        <v>316</v>
      </c>
      <c r="B1252" s="103">
        <f>SUM(B1220:B1251)</f>
        <v>1757953.0400000003</v>
      </c>
      <c r="C1252" s="12"/>
    </row>
    <row r="1253" spans="1:3" ht="15.75" hidden="1" outlineLevel="2" x14ac:dyDescent="0.25">
      <c r="A1253" s="95"/>
      <c r="B1253" s="103"/>
      <c r="C1253" s="12"/>
    </row>
    <row r="1254" spans="1:3" hidden="1" outlineLevel="2" x14ac:dyDescent="0.2">
      <c r="A1254" s="14" t="s">
        <v>114</v>
      </c>
      <c r="B1254" s="100">
        <v>559204.03</v>
      </c>
      <c r="C1254" s="12"/>
    </row>
    <row r="1255" spans="1:3" hidden="1" outlineLevel="2" x14ac:dyDescent="0.2">
      <c r="A1255" s="14" t="s">
        <v>130</v>
      </c>
      <c r="B1255" s="100">
        <v>35593.24</v>
      </c>
      <c r="C1255" s="12"/>
    </row>
    <row r="1256" spans="1:3" hidden="1" outlineLevel="2" x14ac:dyDescent="0.2">
      <c r="A1256" s="14" t="s">
        <v>131</v>
      </c>
      <c r="B1256" s="100">
        <v>13195.71</v>
      </c>
      <c r="C1256" s="12"/>
    </row>
    <row r="1257" spans="1:3" hidden="1" outlineLevel="2" x14ac:dyDescent="0.2">
      <c r="A1257" s="14" t="s">
        <v>147</v>
      </c>
      <c r="B1257" s="100">
        <v>601.73</v>
      </c>
      <c r="C1257" s="12"/>
    </row>
    <row r="1258" spans="1:3" hidden="1" outlineLevel="2" x14ac:dyDescent="0.2">
      <c r="A1258" s="14" t="s">
        <v>307</v>
      </c>
      <c r="B1258" s="100">
        <v>25207.07</v>
      </c>
      <c r="C1258" s="12"/>
    </row>
    <row r="1259" spans="1:3" hidden="1" outlineLevel="2" x14ac:dyDescent="0.2">
      <c r="A1259" s="14" t="s">
        <v>133</v>
      </c>
      <c r="B1259" s="100">
        <v>125932.05</v>
      </c>
    </row>
    <row r="1260" spans="1:3" hidden="1" outlineLevel="2" x14ac:dyDescent="0.2">
      <c r="A1260" s="14" t="s">
        <v>115</v>
      </c>
      <c r="B1260" s="100">
        <v>44319.59</v>
      </c>
    </row>
    <row r="1261" spans="1:3" hidden="1" outlineLevel="2" x14ac:dyDescent="0.2">
      <c r="A1261" s="14" t="s">
        <v>134</v>
      </c>
      <c r="B1261" s="100">
        <v>103421.51</v>
      </c>
    </row>
    <row r="1262" spans="1:3" hidden="1" outlineLevel="2" x14ac:dyDescent="0.2">
      <c r="A1262" s="14" t="s">
        <v>135</v>
      </c>
      <c r="B1262" s="100">
        <v>15626.77</v>
      </c>
    </row>
    <row r="1263" spans="1:3" hidden="1" outlineLevel="2" x14ac:dyDescent="0.2">
      <c r="A1263" s="14" t="s">
        <v>136</v>
      </c>
      <c r="B1263" s="100">
        <v>5350.86</v>
      </c>
    </row>
    <row r="1264" spans="1:3" hidden="1" outlineLevel="2" x14ac:dyDescent="0.2">
      <c r="A1264" s="14" t="s">
        <v>148</v>
      </c>
      <c r="B1264" s="100">
        <v>892</v>
      </c>
    </row>
    <row r="1265" spans="1:2" hidden="1" outlineLevel="2" x14ac:dyDescent="0.2">
      <c r="A1265" s="14" t="s">
        <v>137</v>
      </c>
      <c r="B1265" s="100">
        <v>170</v>
      </c>
    </row>
    <row r="1266" spans="1:2" hidden="1" outlineLevel="2" x14ac:dyDescent="0.2">
      <c r="A1266" s="14" t="s">
        <v>116</v>
      </c>
      <c r="B1266" s="100">
        <v>252.14</v>
      </c>
    </row>
    <row r="1267" spans="1:2" hidden="1" outlineLevel="2" x14ac:dyDescent="0.2">
      <c r="A1267" s="14" t="s">
        <v>170</v>
      </c>
      <c r="B1267" s="100">
        <v>914836.46</v>
      </c>
    </row>
    <row r="1268" spans="1:2" hidden="1" outlineLevel="2" x14ac:dyDescent="0.2">
      <c r="A1268" s="14" t="s">
        <v>162</v>
      </c>
      <c r="B1268" s="100">
        <v>715</v>
      </c>
    </row>
    <row r="1269" spans="1:2" hidden="1" outlineLevel="2" x14ac:dyDescent="0.2">
      <c r="A1269" s="14" t="s">
        <v>152</v>
      </c>
      <c r="B1269" s="100">
        <v>35591</v>
      </c>
    </row>
    <row r="1270" spans="1:2" hidden="1" outlineLevel="2" x14ac:dyDescent="0.2">
      <c r="A1270" s="14" t="s">
        <v>156</v>
      </c>
      <c r="B1270" s="100">
        <v>191</v>
      </c>
    </row>
    <row r="1271" spans="1:2" hidden="1" outlineLevel="2" x14ac:dyDescent="0.2">
      <c r="A1271" s="14" t="s">
        <v>118</v>
      </c>
      <c r="B1271" s="100">
        <v>441.68</v>
      </c>
    </row>
    <row r="1272" spans="1:2" hidden="1" outlineLevel="2" x14ac:dyDescent="0.2">
      <c r="A1272" s="14" t="s">
        <v>119</v>
      </c>
      <c r="B1272" s="100">
        <v>155.97999999999999</v>
      </c>
    </row>
    <row r="1273" spans="1:2" hidden="1" outlineLevel="2" x14ac:dyDescent="0.2">
      <c r="A1273" s="14" t="s">
        <v>120</v>
      </c>
      <c r="B1273" s="100">
        <v>736.76</v>
      </c>
    </row>
    <row r="1274" spans="1:2" hidden="1" outlineLevel="2" x14ac:dyDescent="0.2">
      <c r="A1274" s="14" t="s">
        <v>122</v>
      </c>
      <c r="B1274" s="100">
        <v>281</v>
      </c>
    </row>
    <row r="1275" spans="1:2" hidden="1" outlineLevel="2" x14ac:dyDescent="0.2">
      <c r="A1275" s="14" t="s">
        <v>123</v>
      </c>
      <c r="B1275" s="100">
        <v>51.97</v>
      </c>
    </row>
    <row r="1276" spans="1:2" hidden="1" outlineLevel="2" x14ac:dyDescent="0.2">
      <c r="A1276" s="14" t="s">
        <v>126</v>
      </c>
      <c r="B1276" s="100">
        <v>3906.01</v>
      </c>
    </row>
    <row r="1277" spans="1:2" hidden="1" outlineLevel="2" x14ac:dyDescent="0.2">
      <c r="A1277" s="14" t="s">
        <v>143</v>
      </c>
      <c r="B1277" s="100">
        <v>996.68</v>
      </c>
    </row>
    <row r="1278" spans="1:2" hidden="1" outlineLevel="2" x14ac:dyDescent="0.2">
      <c r="A1278" s="14" t="s">
        <v>93</v>
      </c>
      <c r="B1278" s="100">
        <v>150595.57</v>
      </c>
    </row>
    <row r="1279" spans="1:2" hidden="1" outlineLevel="2" x14ac:dyDescent="0.2">
      <c r="A1279" s="14" t="s">
        <v>155</v>
      </c>
      <c r="B1279" s="100">
        <v>118293.68</v>
      </c>
    </row>
    <row r="1280" spans="1:2" hidden="1" outlineLevel="2" x14ac:dyDescent="0.2">
      <c r="A1280" s="14" t="s">
        <v>315</v>
      </c>
      <c r="B1280" s="100">
        <v>61643.12</v>
      </c>
    </row>
    <row r="1281" spans="1:2" hidden="1" outlineLevel="2" x14ac:dyDescent="0.2">
      <c r="A1281" s="14" t="s">
        <v>149</v>
      </c>
      <c r="B1281" s="100">
        <v>1418.41</v>
      </c>
    </row>
    <row r="1282" spans="1:2" hidden="1" outlineLevel="2" x14ac:dyDescent="0.2">
      <c r="A1282" s="14" t="s">
        <v>309</v>
      </c>
      <c r="B1282" s="100">
        <v>274262</v>
      </c>
    </row>
    <row r="1283" spans="1:2" ht="15.75" hidden="1" outlineLevel="1" collapsed="1" x14ac:dyDescent="0.25">
      <c r="A1283" s="95" t="s">
        <v>317</v>
      </c>
      <c r="B1283" s="103">
        <f>SUM(B1254:B1282)</f>
        <v>2493883.02</v>
      </c>
    </row>
    <row r="1284" spans="1:2" ht="15.75" hidden="1" outlineLevel="2" x14ac:dyDescent="0.25">
      <c r="A1284" s="95"/>
      <c r="B1284" s="103"/>
    </row>
    <row r="1285" spans="1:2" hidden="1" outlineLevel="2" x14ac:dyDescent="0.2">
      <c r="A1285" s="14" t="s">
        <v>114</v>
      </c>
      <c r="B1285" s="100">
        <v>362091.18</v>
      </c>
    </row>
    <row r="1286" spans="1:2" hidden="1" outlineLevel="2" x14ac:dyDescent="0.2">
      <c r="A1286" s="14" t="s">
        <v>130</v>
      </c>
      <c r="B1286" s="100">
        <v>638.65</v>
      </c>
    </row>
    <row r="1287" spans="1:2" hidden="1" outlineLevel="2" x14ac:dyDescent="0.2">
      <c r="A1287" s="14" t="s">
        <v>131</v>
      </c>
      <c r="B1287" s="100">
        <v>4113.43</v>
      </c>
    </row>
    <row r="1288" spans="1:2" hidden="1" outlineLevel="2" x14ac:dyDescent="0.2">
      <c r="A1288" s="14" t="s">
        <v>147</v>
      </c>
      <c r="B1288" s="100">
        <v>902.6</v>
      </c>
    </row>
    <row r="1289" spans="1:2" hidden="1" outlineLevel="2" x14ac:dyDescent="0.2">
      <c r="A1289" s="14" t="s">
        <v>132</v>
      </c>
      <c r="B1289" s="100">
        <v>3319.37</v>
      </c>
    </row>
    <row r="1290" spans="1:2" hidden="1" outlineLevel="2" x14ac:dyDescent="0.2">
      <c r="A1290" s="14" t="s">
        <v>307</v>
      </c>
      <c r="B1290" s="100">
        <v>8719.7999999999993</v>
      </c>
    </row>
    <row r="1291" spans="1:2" hidden="1" outlineLevel="2" x14ac:dyDescent="0.2">
      <c r="A1291" s="14" t="s">
        <v>133</v>
      </c>
      <c r="B1291" s="100">
        <v>72853.64</v>
      </c>
    </row>
    <row r="1292" spans="1:2" hidden="1" outlineLevel="2" x14ac:dyDescent="0.2">
      <c r="A1292" s="14" t="s">
        <v>115</v>
      </c>
      <c r="B1292" s="100">
        <v>27026.55</v>
      </c>
    </row>
    <row r="1293" spans="1:2" hidden="1" outlineLevel="2" x14ac:dyDescent="0.2">
      <c r="A1293" s="14" t="s">
        <v>134</v>
      </c>
      <c r="B1293" s="100">
        <v>63070.96</v>
      </c>
    </row>
    <row r="1294" spans="1:2" hidden="1" outlineLevel="2" x14ac:dyDescent="0.2">
      <c r="A1294" s="14" t="s">
        <v>135</v>
      </c>
      <c r="B1294" s="100">
        <v>5755.42</v>
      </c>
    </row>
    <row r="1295" spans="1:2" hidden="1" outlineLevel="2" x14ac:dyDescent="0.2">
      <c r="A1295" s="14" t="s">
        <v>136</v>
      </c>
      <c r="B1295" s="100">
        <v>672.32</v>
      </c>
    </row>
    <row r="1296" spans="1:2" hidden="1" outlineLevel="2" x14ac:dyDescent="0.2">
      <c r="A1296" s="14" t="s">
        <v>148</v>
      </c>
      <c r="B1296" s="100">
        <v>63</v>
      </c>
    </row>
    <row r="1297" spans="1:2" hidden="1" outlineLevel="2" x14ac:dyDescent="0.2">
      <c r="A1297" s="14" t="s">
        <v>137</v>
      </c>
      <c r="B1297" s="100">
        <v>60081.4</v>
      </c>
    </row>
    <row r="1298" spans="1:2" hidden="1" outlineLevel="2" x14ac:dyDescent="0.2">
      <c r="A1298" s="14" t="s">
        <v>116</v>
      </c>
      <c r="B1298" s="100">
        <v>1441.25</v>
      </c>
    </row>
    <row r="1299" spans="1:2" hidden="1" outlineLevel="2" x14ac:dyDescent="0.2">
      <c r="A1299" s="14" t="s">
        <v>162</v>
      </c>
      <c r="B1299" s="100">
        <v>491</v>
      </c>
    </row>
    <row r="1300" spans="1:2" hidden="1" outlineLevel="2" x14ac:dyDescent="0.2">
      <c r="A1300" s="14" t="s">
        <v>139</v>
      </c>
      <c r="B1300" s="100">
        <v>2186.85</v>
      </c>
    </row>
    <row r="1301" spans="1:2" hidden="1" outlineLevel="2" x14ac:dyDescent="0.2">
      <c r="A1301" s="14" t="s">
        <v>117</v>
      </c>
      <c r="B1301" s="100">
        <v>200</v>
      </c>
    </row>
    <row r="1302" spans="1:2" hidden="1" outlineLevel="2" x14ac:dyDescent="0.2">
      <c r="A1302" s="14" t="s">
        <v>153</v>
      </c>
      <c r="B1302" s="100">
        <v>193.33</v>
      </c>
    </row>
    <row r="1303" spans="1:2" hidden="1" outlineLevel="2" x14ac:dyDescent="0.2">
      <c r="A1303" s="14" t="s">
        <v>156</v>
      </c>
      <c r="B1303" s="100">
        <v>53</v>
      </c>
    </row>
    <row r="1304" spans="1:2" hidden="1" outlineLevel="2" x14ac:dyDescent="0.2">
      <c r="A1304" s="14" t="s">
        <v>185</v>
      </c>
      <c r="B1304" s="100">
        <v>16676.66</v>
      </c>
    </row>
    <row r="1305" spans="1:2" hidden="1" outlineLevel="2" x14ac:dyDescent="0.2">
      <c r="A1305" s="14" t="s">
        <v>181</v>
      </c>
      <c r="B1305" s="100">
        <v>50955.1</v>
      </c>
    </row>
    <row r="1306" spans="1:2" hidden="1" outlineLevel="2" x14ac:dyDescent="0.2">
      <c r="A1306" s="14" t="s">
        <v>188</v>
      </c>
      <c r="B1306" s="100">
        <v>1864.09</v>
      </c>
    </row>
    <row r="1307" spans="1:2" hidden="1" outlineLevel="2" x14ac:dyDescent="0.2">
      <c r="A1307" s="14" t="s">
        <v>119</v>
      </c>
      <c r="B1307" s="100">
        <v>7044.88</v>
      </c>
    </row>
    <row r="1308" spans="1:2" hidden="1" outlineLevel="2" x14ac:dyDescent="0.2">
      <c r="A1308" s="14" t="s">
        <v>120</v>
      </c>
      <c r="B1308" s="100">
        <v>4899.88</v>
      </c>
    </row>
    <row r="1309" spans="1:2" hidden="1" outlineLevel="2" x14ac:dyDescent="0.2">
      <c r="A1309" s="14" t="s">
        <v>121</v>
      </c>
      <c r="B1309" s="100">
        <v>50</v>
      </c>
    </row>
    <row r="1310" spans="1:2" hidden="1" outlineLevel="2" x14ac:dyDescent="0.2">
      <c r="A1310" s="14" t="s">
        <v>122</v>
      </c>
      <c r="B1310" s="100">
        <v>1810</v>
      </c>
    </row>
    <row r="1311" spans="1:2" hidden="1" outlineLevel="2" x14ac:dyDescent="0.2">
      <c r="A1311" s="14" t="s">
        <v>123</v>
      </c>
      <c r="B1311" s="100">
        <v>16</v>
      </c>
    </row>
    <row r="1312" spans="1:2" hidden="1" outlineLevel="2" x14ac:dyDescent="0.2">
      <c r="A1312" s="14" t="s">
        <v>124</v>
      </c>
      <c r="B1312" s="100">
        <v>2370.71</v>
      </c>
    </row>
    <row r="1313" spans="1:2" hidden="1" outlineLevel="2" x14ac:dyDescent="0.2">
      <c r="A1313" s="14" t="s">
        <v>125</v>
      </c>
      <c r="B1313" s="100">
        <v>8132.15</v>
      </c>
    </row>
    <row r="1314" spans="1:2" hidden="1" outlineLevel="2" x14ac:dyDescent="0.2">
      <c r="A1314" s="14" t="s">
        <v>126</v>
      </c>
      <c r="B1314" s="100">
        <v>3128.94</v>
      </c>
    </row>
    <row r="1315" spans="1:2" hidden="1" outlineLevel="2" x14ac:dyDescent="0.2">
      <c r="A1315" s="14" t="s">
        <v>143</v>
      </c>
      <c r="B1315" s="100">
        <v>315.42</v>
      </c>
    </row>
    <row r="1316" spans="1:2" hidden="1" outlineLevel="2" x14ac:dyDescent="0.2">
      <c r="A1316" s="14" t="s">
        <v>93</v>
      </c>
      <c r="B1316" s="100">
        <v>7999.8</v>
      </c>
    </row>
    <row r="1317" spans="1:2" hidden="1" outlineLevel="2" x14ac:dyDescent="0.2">
      <c r="A1317" s="14" t="s">
        <v>155</v>
      </c>
      <c r="B1317" s="100">
        <v>4802.67</v>
      </c>
    </row>
    <row r="1318" spans="1:2" hidden="1" outlineLevel="2" x14ac:dyDescent="0.2">
      <c r="A1318" s="14" t="s">
        <v>127</v>
      </c>
      <c r="B1318" s="100">
        <v>1818.25</v>
      </c>
    </row>
    <row r="1319" spans="1:2" hidden="1" outlineLevel="2" x14ac:dyDescent="0.2">
      <c r="A1319" s="14" t="s">
        <v>129</v>
      </c>
      <c r="B1319" s="100">
        <v>495.43</v>
      </c>
    </row>
    <row r="1320" spans="1:2" hidden="1" outlineLevel="2" x14ac:dyDescent="0.2">
      <c r="A1320" s="14" t="s">
        <v>149</v>
      </c>
      <c r="B1320" s="100">
        <v>299.57</v>
      </c>
    </row>
    <row r="1321" spans="1:2" hidden="1" outlineLevel="2" x14ac:dyDescent="0.2">
      <c r="A1321" s="14" t="s">
        <v>309</v>
      </c>
      <c r="B1321" s="100">
        <v>24723</v>
      </c>
    </row>
    <row r="1322" spans="1:2" hidden="1" outlineLevel="2" x14ac:dyDescent="0.2">
      <c r="A1322" s="14" t="s">
        <v>78</v>
      </c>
      <c r="B1322" s="100">
        <v>916161</v>
      </c>
    </row>
    <row r="1323" spans="1:2" ht="15.75" hidden="1" outlineLevel="1" collapsed="1" x14ac:dyDescent="0.25">
      <c r="A1323" s="95" t="s">
        <v>318</v>
      </c>
      <c r="B1323" s="103">
        <f>SUM(B1285:B1322)</f>
        <v>1667437.2999999998</v>
      </c>
    </row>
    <row r="1324" spans="1:2" ht="15.75" hidden="1" outlineLevel="2" x14ac:dyDescent="0.25">
      <c r="A1324" s="95"/>
      <c r="B1324" s="103"/>
    </row>
    <row r="1325" spans="1:2" hidden="1" outlineLevel="2" x14ac:dyDescent="0.2">
      <c r="A1325" s="14" t="s">
        <v>114</v>
      </c>
      <c r="B1325" s="100">
        <v>288565.87</v>
      </c>
    </row>
    <row r="1326" spans="1:2" hidden="1" outlineLevel="2" x14ac:dyDescent="0.2">
      <c r="A1326" s="14" t="s">
        <v>130</v>
      </c>
      <c r="B1326" s="100">
        <v>1310.3599999999999</v>
      </c>
    </row>
    <row r="1327" spans="1:2" hidden="1" outlineLevel="2" x14ac:dyDescent="0.2">
      <c r="A1327" s="14" t="s">
        <v>131</v>
      </c>
      <c r="B1327" s="100">
        <v>3759.22</v>
      </c>
    </row>
    <row r="1328" spans="1:2" hidden="1" outlineLevel="2" x14ac:dyDescent="0.2">
      <c r="A1328" s="14" t="s">
        <v>147</v>
      </c>
      <c r="B1328" s="100">
        <v>7741.73</v>
      </c>
    </row>
    <row r="1329" spans="1:2" hidden="1" outlineLevel="2" x14ac:dyDescent="0.2">
      <c r="A1329" s="14" t="s">
        <v>307</v>
      </c>
      <c r="B1329" s="100">
        <v>4498.7700000000004</v>
      </c>
    </row>
    <row r="1330" spans="1:2" hidden="1" outlineLevel="2" x14ac:dyDescent="0.2">
      <c r="A1330" s="14" t="s">
        <v>133</v>
      </c>
      <c r="B1330" s="100">
        <v>68352.88</v>
      </c>
    </row>
    <row r="1331" spans="1:2" hidden="1" outlineLevel="2" x14ac:dyDescent="0.2">
      <c r="A1331" s="14" t="s">
        <v>115</v>
      </c>
      <c r="B1331" s="100">
        <v>21689.18</v>
      </c>
    </row>
    <row r="1332" spans="1:2" hidden="1" outlineLevel="2" x14ac:dyDescent="0.2">
      <c r="A1332" s="14" t="s">
        <v>134</v>
      </c>
      <c r="B1332" s="100">
        <v>51213.67</v>
      </c>
    </row>
    <row r="1333" spans="1:2" hidden="1" outlineLevel="2" x14ac:dyDescent="0.2">
      <c r="A1333" s="14" t="s">
        <v>135</v>
      </c>
      <c r="B1333" s="100">
        <v>3885.78</v>
      </c>
    </row>
    <row r="1334" spans="1:2" hidden="1" outlineLevel="2" x14ac:dyDescent="0.2">
      <c r="A1334" s="14" t="s">
        <v>136</v>
      </c>
      <c r="B1334" s="100">
        <v>3786.54</v>
      </c>
    </row>
    <row r="1335" spans="1:2" hidden="1" outlineLevel="2" x14ac:dyDescent="0.2">
      <c r="A1335" s="14" t="s">
        <v>148</v>
      </c>
      <c r="B1335" s="100">
        <v>310</v>
      </c>
    </row>
    <row r="1336" spans="1:2" hidden="1" outlineLevel="2" x14ac:dyDescent="0.2">
      <c r="A1336" s="14" t="s">
        <v>137</v>
      </c>
      <c r="B1336" s="100">
        <v>15</v>
      </c>
    </row>
    <row r="1337" spans="1:2" hidden="1" outlineLevel="2" x14ac:dyDescent="0.2">
      <c r="A1337" s="14" t="s">
        <v>116</v>
      </c>
      <c r="B1337" s="100">
        <v>824.39</v>
      </c>
    </row>
    <row r="1338" spans="1:2" hidden="1" outlineLevel="2" x14ac:dyDescent="0.2">
      <c r="A1338" s="14" t="s">
        <v>168</v>
      </c>
      <c r="B1338" s="100">
        <v>9690.4699999999993</v>
      </c>
    </row>
    <row r="1339" spans="1:2" hidden="1" outlineLevel="2" x14ac:dyDescent="0.2">
      <c r="A1339" s="14" t="s">
        <v>169</v>
      </c>
      <c r="B1339" s="100">
        <v>1996.21</v>
      </c>
    </row>
    <row r="1340" spans="1:2" hidden="1" outlineLevel="2" x14ac:dyDescent="0.2">
      <c r="A1340" s="14" t="s">
        <v>162</v>
      </c>
      <c r="B1340" s="100">
        <v>199</v>
      </c>
    </row>
    <row r="1341" spans="1:2" hidden="1" outlineLevel="2" x14ac:dyDescent="0.2">
      <c r="A1341" s="14" t="s">
        <v>152</v>
      </c>
      <c r="B1341" s="100">
        <v>345</v>
      </c>
    </row>
    <row r="1342" spans="1:2" hidden="1" outlineLevel="2" x14ac:dyDescent="0.2">
      <c r="A1342" s="14" t="s">
        <v>150</v>
      </c>
      <c r="B1342" s="100">
        <v>104.59</v>
      </c>
    </row>
    <row r="1343" spans="1:2" hidden="1" outlineLevel="2" x14ac:dyDescent="0.2">
      <c r="A1343" s="14" t="s">
        <v>153</v>
      </c>
      <c r="B1343" s="100">
        <v>7396.1</v>
      </c>
    </row>
    <row r="1344" spans="1:2" hidden="1" outlineLevel="2" x14ac:dyDescent="0.2">
      <c r="A1344" s="14" t="s">
        <v>120</v>
      </c>
      <c r="B1344" s="100">
        <v>1384.23</v>
      </c>
    </row>
    <row r="1345" spans="1:3" hidden="1" outlineLevel="2" x14ac:dyDescent="0.2">
      <c r="A1345" s="14" t="s">
        <v>122</v>
      </c>
      <c r="B1345" s="100">
        <v>1150</v>
      </c>
    </row>
    <row r="1346" spans="1:3" hidden="1" outlineLevel="2" x14ac:dyDescent="0.2">
      <c r="A1346" s="14" t="s">
        <v>124</v>
      </c>
      <c r="B1346" s="100">
        <v>6.37</v>
      </c>
    </row>
    <row r="1347" spans="1:3" hidden="1" outlineLevel="2" x14ac:dyDescent="0.2">
      <c r="A1347" s="14" t="s">
        <v>126</v>
      </c>
      <c r="B1347" s="100">
        <v>19723.52</v>
      </c>
      <c r="C1347" s="12"/>
    </row>
    <row r="1348" spans="1:3" hidden="1" outlineLevel="2" x14ac:dyDescent="0.2">
      <c r="A1348" s="14" t="s">
        <v>143</v>
      </c>
      <c r="B1348" s="100">
        <v>6383.43</v>
      </c>
      <c r="C1348" s="12"/>
    </row>
    <row r="1349" spans="1:3" hidden="1" outlineLevel="2" x14ac:dyDescent="0.2">
      <c r="A1349" s="14" t="s">
        <v>93</v>
      </c>
      <c r="B1349" s="100">
        <v>4693.6000000000004</v>
      </c>
      <c r="C1349" s="12"/>
    </row>
    <row r="1350" spans="1:3" hidden="1" outlineLevel="2" x14ac:dyDescent="0.2">
      <c r="A1350" s="14" t="s">
        <v>155</v>
      </c>
      <c r="B1350" s="100">
        <v>1923</v>
      </c>
      <c r="C1350" s="12"/>
    </row>
    <row r="1351" spans="1:3" hidden="1" outlineLevel="2" x14ac:dyDescent="0.2">
      <c r="A1351" s="14" t="s">
        <v>149</v>
      </c>
      <c r="B1351" s="100">
        <v>1075.42</v>
      </c>
      <c r="C1351" s="12"/>
    </row>
    <row r="1352" spans="1:3" hidden="1" outlineLevel="2" x14ac:dyDescent="0.2">
      <c r="A1352" s="14" t="s">
        <v>309</v>
      </c>
      <c r="B1352" s="100">
        <v>23369</v>
      </c>
      <c r="C1352" s="12"/>
    </row>
    <row r="1353" spans="1:3" hidden="1" outlineLevel="2" x14ac:dyDescent="0.2">
      <c r="A1353" s="14" t="s">
        <v>145</v>
      </c>
      <c r="B1353" s="100">
        <v>2706.74</v>
      </c>
      <c r="C1353" s="12"/>
    </row>
    <row r="1354" spans="1:3" ht="15.75" hidden="1" outlineLevel="1" collapsed="1" x14ac:dyDescent="0.25">
      <c r="A1354" s="95" t="s">
        <v>319</v>
      </c>
      <c r="B1354" s="103">
        <f>SUM(B1325:B1353)</f>
        <v>538100.06999999983</v>
      </c>
      <c r="C1354" s="12"/>
    </row>
    <row r="1355" spans="1:3" hidden="1" outlineLevel="1" x14ac:dyDescent="0.2">
      <c r="A1355" s="21"/>
      <c r="C1355" s="12"/>
    </row>
    <row r="1356" spans="1:3" ht="15.75" collapsed="1" x14ac:dyDescent="0.25">
      <c r="A1356" s="89" t="s">
        <v>282</v>
      </c>
      <c r="B1356" s="119">
        <f>SUM(B1218,B1252,B1283,B1323,B1354)</f>
        <v>8832796.0599999987</v>
      </c>
      <c r="C1356" s="12"/>
    </row>
    <row r="1357" spans="1:3" hidden="1" outlineLevel="1" x14ac:dyDescent="0.2">
      <c r="A1357" s="48"/>
      <c r="C1357" s="12"/>
    </row>
    <row r="1358" spans="1:3" hidden="1" outlineLevel="2" x14ac:dyDescent="0.2">
      <c r="A1358" s="39" t="s">
        <v>293</v>
      </c>
      <c r="B1358" s="100">
        <v>18000</v>
      </c>
      <c r="C1358" s="12"/>
    </row>
    <row r="1359" spans="1:3" hidden="1" outlineLevel="2" x14ac:dyDescent="0.2">
      <c r="A1359" s="21" t="s">
        <v>294</v>
      </c>
      <c r="B1359" s="100">
        <v>20651</v>
      </c>
      <c r="C1359" s="12"/>
    </row>
    <row r="1360" spans="1:3" hidden="1" outlineLevel="2" x14ac:dyDescent="0.2">
      <c r="A1360" s="21" t="s">
        <v>295</v>
      </c>
      <c r="B1360" s="100">
        <v>10117</v>
      </c>
      <c r="C1360" s="12"/>
    </row>
    <row r="1361" spans="1:3" hidden="1" outlineLevel="2" x14ac:dyDescent="0.2">
      <c r="A1361" s="21" t="s">
        <v>296</v>
      </c>
      <c r="B1361" s="100">
        <v>8000</v>
      </c>
      <c r="C1361" s="12"/>
    </row>
    <row r="1362" spans="1:3" hidden="1" outlineLevel="2" x14ac:dyDescent="0.2">
      <c r="A1362" s="21" t="s">
        <v>297</v>
      </c>
      <c r="B1362" s="100">
        <v>8500</v>
      </c>
      <c r="C1362" s="12"/>
    </row>
    <row r="1363" spans="1:3" hidden="1" outlineLevel="2" x14ac:dyDescent="0.2">
      <c r="A1363" s="21" t="s">
        <v>298</v>
      </c>
      <c r="B1363" s="100">
        <v>100000</v>
      </c>
      <c r="C1363" s="12"/>
    </row>
    <row r="1364" spans="1:3" hidden="1" outlineLevel="2" x14ac:dyDescent="0.2">
      <c r="A1364" s="21" t="s">
        <v>264</v>
      </c>
      <c r="B1364" s="100">
        <v>152500</v>
      </c>
      <c r="C1364" s="12"/>
    </row>
    <row r="1365" spans="1:3" hidden="1" outlineLevel="2" x14ac:dyDescent="0.2">
      <c r="A1365" s="21" t="s">
        <v>218</v>
      </c>
      <c r="B1365" s="100">
        <v>75951</v>
      </c>
      <c r="C1365" s="12"/>
    </row>
    <row r="1366" spans="1:3" ht="15.75" hidden="1" outlineLevel="1" collapsed="1" x14ac:dyDescent="0.25">
      <c r="A1366" s="25" t="s">
        <v>109</v>
      </c>
      <c r="B1366" s="103">
        <f>SUM(B1358:B1365)</f>
        <v>393719</v>
      </c>
      <c r="C1366" s="12"/>
    </row>
    <row r="1367" spans="1:3" hidden="1" outlineLevel="2" x14ac:dyDescent="0.2">
      <c r="A1367" s="21"/>
      <c r="C1367" s="12"/>
    </row>
    <row r="1368" spans="1:3" hidden="1" outlineLevel="3" x14ac:dyDescent="0.2">
      <c r="A1368" s="16" t="s">
        <v>123</v>
      </c>
      <c r="B1368" s="100">
        <v>8000</v>
      </c>
      <c r="C1368" s="12"/>
    </row>
    <row r="1369" spans="1:3" hidden="1" outlineLevel="3" x14ac:dyDescent="0.2">
      <c r="A1369" s="16" t="s">
        <v>160</v>
      </c>
      <c r="B1369" s="100">
        <v>210000</v>
      </c>
      <c r="C1369" s="12"/>
    </row>
    <row r="1370" spans="1:3" ht="15.75" hidden="1" outlineLevel="2" collapsed="1" x14ac:dyDescent="0.25">
      <c r="A1370" s="40" t="s">
        <v>321</v>
      </c>
      <c r="C1370" s="12"/>
    </row>
    <row r="1371" spans="1:3" ht="15.75" hidden="1" outlineLevel="1" collapsed="1" x14ac:dyDescent="0.25">
      <c r="A1371" s="23" t="s">
        <v>301</v>
      </c>
      <c r="B1371" s="103">
        <f>SUM(B1368:B1370)</f>
        <v>218000</v>
      </c>
      <c r="C1371" s="12"/>
    </row>
    <row r="1372" spans="1:3" hidden="1" outlineLevel="2" x14ac:dyDescent="0.2">
      <c r="A1372" s="15"/>
      <c r="C1372" s="12"/>
    </row>
    <row r="1373" spans="1:3" hidden="1" outlineLevel="3" x14ac:dyDescent="0.2">
      <c r="A1373" s="21" t="s">
        <v>114</v>
      </c>
      <c r="B1373" s="100">
        <v>96483</v>
      </c>
      <c r="C1373" s="12"/>
    </row>
    <row r="1374" spans="1:3" hidden="1" outlineLevel="3" x14ac:dyDescent="0.2">
      <c r="A1374" s="21" t="s">
        <v>123</v>
      </c>
      <c r="B1374" s="100">
        <v>62534</v>
      </c>
      <c r="C1374" s="12"/>
    </row>
    <row r="1375" spans="1:3" hidden="1" outlineLevel="3" x14ac:dyDescent="0.2">
      <c r="A1375" s="21" t="s">
        <v>337</v>
      </c>
      <c r="B1375" s="100">
        <v>567427</v>
      </c>
      <c r="C1375" s="12"/>
    </row>
    <row r="1376" spans="1:3" ht="15.75" hidden="1" outlineLevel="2" collapsed="1" x14ac:dyDescent="0.25">
      <c r="A1376" s="40" t="s">
        <v>336</v>
      </c>
    </row>
    <row r="1377" spans="1:2" ht="15.75" hidden="1" outlineLevel="1" collapsed="1" x14ac:dyDescent="0.25">
      <c r="A1377" s="23" t="s">
        <v>110</v>
      </c>
      <c r="B1377" s="103">
        <f>SUM(B1373:B1376)</f>
        <v>726444</v>
      </c>
    </row>
    <row r="1378" spans="1:2" ht="15.75" hidden="1" outlineLevel="2" x14ac:dyDescent="0.25">
      <c r="A1378" s="23"/>
      <c r="B1378" s="103"/>
    </row>
    <row r="1379" spans="1:2" hidden="1" outlineLevel="3" x14ac:dyDescent="0.2">
      <c r="A1379" s="16" t="s">
        <v>123</v>
      </c>
      <c r="B1379" s="100">
        <v>300000</v>
      </c>
    </row>
    <row r="1380" spans="1:2" hidden="1" outlineLevel="3" x14ac:dyDescent="0.2">
      <c r="A1380" s="16" t="s">
        <v>160</v>
      </c>
      <c r="B1380" s="100">
        <v>147000</v>
      </c>
    </row>
    <row r="1381" spans="1:2" ht="15.75" hidden="1" outlineLevel="2" collapsed="1" x14ac:dyDescent="0.25">
      <c r="A1381" s="40" t="s">
        <v>320</v>
      </c>
    </row>
    <row r="1382" spans="1:2" ht="15.75" hidden="1" outlineLevel="1" collapsed="1" x14ac:dyDescent="0.25">
      <c r="A1382" s="23" t="s">
        <v>111</v>
      </c>
      <c r="B1382" s="103">
        <f>SUM(B1379:B1380)</f>
        <v>447000</v>
      </c>
    </row>
    <row r="1383" spans="1:2" hidden="1" outlineLevel="2" x14ac:dyDescent="0.2">
      <c r="A1383" s="26"/>
    </row>
    <row r="1384" spans="1:2" hidden="1" outlineLevel="3" x14ac:dyDescent="0.2">
      <c r="A1384" s="16" t="s">
        <v>114</v>
      </c>
      <c r="B1384" s="100">
        <v>360000</v>
      </c>
    </row>
    <row r="1385" spans="1:2" hidden="1" outlineLevel="3" x14ac:dyDescent="0.2">
      <c r="A1385" s="16" t="s">
        <v>131</v>
      </c>
      <c r="B1385" s="100">
        <v>500</v>
      </c>
    </row>
    <row r="1386" spans="1:2" hidden="1" outlineLevel="3" x14ac:dyDescent="0.2">
      <c r="A1386" s="16" t="s">
        <v>132</v>
      </c>
      <c r="B1386" s="100">
        <v>760</v>
      </c>
    </row>
    <row r="1387" spans="1:2" hidden="1" outlineLevel="3" x14ac:dyDescent="0.2">
      <c r="A1387" s="16" t="s">
        <v>133</v>
      </c>
      <c r="B1387" s="100">
        <v>14867</v>
      </c>
    </row>
    <row r="1388" spans="1:2" hidden="1" outlineLevel="3" x14ac:dyDescent="0.2">
      <c r="A1388" s="16" t="s">
        <v>115</v>
      </c>
      <c r="B1388" s="100">
        <v>27578</v>
      </c>
    </row>
    <row r="1389" spans="1:2" hidden="1" outlineLevel="3" x14ac:dyDescent="0.2">
      <c r="A1389" s="16" t="s">
        <v>134</v>
      </c>
      <c r="B1389" s="100">
        <v>17500</v>
      </c>
    </row>
    <row r="1390" spans="1:2" hidden="1" outlineLevel="3" x14ac:dyDescent="0.2">
      <c r="A1390" s="16" t="s">
        <v>135</v>
      </c>
      <c r="B1390" s="100">
        <v>4000</v>
      </c>
    </row>
    <row r="1391" spans="1:2" hidden="1" outlineLevel="3" x14ac:dyDescent="0.2">
      <c r="A1391" s="16" t="s">
        <v>136</v>
      </c>
      <c r="B1391" s="100">
        <v>1500</v>
      </c>
    </row>
    <row r="1392" spans="1:2" hidden="1" outlineLevel="3" x14ac:dyDescent="0.2">
      <c r="A1392" s="16" t="s">
        <v>137</v>
      </c>
      <c r="B1392" s="100">
        <v>200</v>
      </c>
    </row>
    <row r="1393" spans="1:2" hidden="1" outlineLevel="3" x14ac:dyDescent="0.2">
      <c r="A1393" s="16" t="s">
        <v>116</v>
      </c>
      <c r="B1393" s="100">
        <v>5500</v>
      </c>
    </row>
    <row r="1394" spans="1:2" hidden="1" outlineLevel="3" x14ac:dyDescent="0.2">
      <c r="A1394" s="16" t="s">
        <v>161</v>
      </c>
      <c r="B1394" s="100">
        <v>2000</v>
      </c>
    </row>
    <row r="1395" spans="1:2" hidden="1" outlineLevel="3" x14ac:dyDescent="0.2">
      <c r="A1395" s="16" t="s">
        <v>152</v>
      </c>
      <c r="B1395" s="100">
        <v>200</v>
      </c>
    </row>
    <row r="1396" spans="1:2" hidden="1" outlineLevel="3" x14ac:dyDescent="0.2">
      <c r="A1396" s="16" t="s">
        <v>139</v>
      </c>
      <c r="B1396" s="100">
        <v>21305</v>
      </c>
    </row>
    <row r="1397" spans="1:2" hidden="1" outlineLevel="3" x14ac:dyDescent="0.2">
      <c r="A1397" s="16" t="s">
        <v>188</v>
      </c>
      <c r="B1397" s="100">
        <v>2000</v>
      </c>
    </row>
    <row r="1398" spans="1:2" hidden="1" outlineLevel="3" x14ac:dyDescent="0.2">
      <c r="A1398" s="16" t="s">
        <v>119</v>
      </c>
      <c r="B1398" s="100">
        <v>600</v>
      </c>
    </row>
    <row r="1399" spans="1:2" hidden="1" outlineLevel="3" x14ac:dyDescent="0.2">
      <c r="A1399" s="16" t="s">
        <v>120</v>
      </c>
      <c r="B1399" s="100">
        <v>500</v>
      </c>
    </row>
    <row r="1400" spans="1:2" hidden="1" outlineLevel="3" x14ac:dyDescent="0.2">
      <c r="A1400" s="16" t="s">
        <v>121</v>
      </c>
      <c r="B1400" s="100">
        <v>1200</v>
      </c>
    </row>
    <row r="1401" spans="1:2" hidden="1" outlineLevel="3" x14ac:dyDescent="0.2">
      <c r="A1401" s="16" t="s">
        <v>122</v>
      </c>
      <c r="B1401" s="100">
        <v>75</v>
      </c>
    </row>
    <row r="1402" spans="1:2" hidden="1" outlineLevel="3" x14ac:dyDescent="0.2">
      <c r="A1402" s="16" t="s">
        <v>123</v>
      </c>
      <c r="B1402" s="100">
        <v>150000</v>
      </c>
    </row>
    <row r="1403" spans="1:2" hidden="1" outlineLevel="3" x14ac:dyDescent="0.2">
      <c r="A1403" s="16" t="s">
        <v>124</v>
      </c>
      <c r="B1403" s="100">
        <v>100</v>
      </c>
    </row>
    <row r="1404" spans="1:2" hidden="1" outlineLevel="3" x14ac:dyDescent="0.2">
      <c r="A1404" s="16" t="s">
        <v>126</v>
      </c>
      <c r="B1404" s="100">
        <v>20000</v>
      </c>
    </row>
    <row r="1405" spans="1:2" hidden="1" outlineLevel="3" x14ac:dyDescent="0.2">
      <c r="A1405" s="16" t="s">
        <v>143</v>
      </c>
      <c r="B1405" s="100">
        <v>30000</v>
      </c>
    </row>
    <row r="1406" spans="1:2" hidden="1" outlineLevel="3" x14ac:dyDescent="0.2">
      <c r="A1406" s="16" t="s">
        <v>93</v>
      </c>
      <c r="B1406" s="100">
        <v>1000</v>
      </c>
    </row>
    <row r="1407" spans="1:2" hidden="1" outlineLevel="3" x14ac:dyDescent="0.2">
      <c r="A1407" s="16" t="s">
        <v>155</v>
      </c>
      <c r="B1407" s="100">
        <v>300</v>
      </c>
    </row>
    <row r="1408" spans="1:2" hidden="1" outlineLevel="3" x14ac:dyDescent="0.2">
      <c r="A1408" s="16" t="s">
        <v>127</v>
      </c>
      <c r="B1408" s="100">
        <v>200</v>
      </c>
    </row>
    <row r="1409" spans="1:2" hidden="1" outlineLevel="3" x14ac:dyDescent="0.2">
      <c r="A1409" s="16" t="s">
        <v>128</v>
      </c>
      <c r="B1409" s="100">
        <v>5000</v>
      </c>
    </row>
    <row r="1410" spans="1:2" ht="15.75" hidden="1" outlineLevel="2" collapsed="1" x14ac:dyDescent="0.25">
      <c r="A1410" s="40" t="s">
        <v>210</v>
      </c>
      <c r="B1410" s="103">
        <f>SUM(B1384:B1409)</f>
        <v>666885</v>
      </c>
    </row>
    <row r="1411" spans="1:2" hidden="1" outlineLevel="3" x14ac:dyDescent="0.2">
      <c r="A1411" s="26"/>
    </row>
    <row r="1412" spans="1:2" hidden="1" outlineLevel="3" x14ac:dyDescent="0.2">
      <c r="A1412" s="16" t="s">
        <v>114</v>
      </c>
      <c r="B1412" s="100">
        <v>315000</v>
      </c>
    </row>
    <row r="1413" spans="1:2" hidden="1" outlineLevel="3" x14ac:dyDescent="0.2">
      <c r="A1413" s="16" t="s">
        <v>130</v>
      </c>
      <c r="B1413" s="100">
        <v>150000</v>
      </c>
    </row>
    <row r="1414" spans="1:2" hidden="1" outlineLevel="3" x14ac:dyDescent="0.2">
      <c r="A1414" s="16" t="s">
        <v>131</v>
      </c>
      <c r="B1414" s="100">
        <v>1500</v>
      </c>
    </row>
    <row r="1415" spans="1:2" hidden="1" outlineLevel="3" x14ac:dyDescent="0.2">
      <c r="A1415" s="16" t="s">
        <v>147</v>
      </c>
      <c r="B1415" s="100">
        <v>6500</v>
      </c>
    </row>
    <row r="1416" spans="1:2" hidden="1" outlineLevel="3" x14ac:dyDescent="0.2">
      <c r="A1416" s="16" t="s">
        <v>133</v>
      </c>
      <c r="B1416" s="100">
        <v>40000</v>
      </c>
    </row>
    <row r="1417" spans="1:2" hidden="1" outlineLevel="3" x14ac:dyDescent="0.2">
      <c r="A1417" s="16" t="s">
        <v>115</v>
      </c>
      <c r="B1417" s="100">
        <v>36185</v>
      </c>
    </row>
    <row r="1418" spans="1:2" hidden="1" outlineLevel="3" x14ac:dyDescent="0.2">
      <c r="A1418" s="16" t="s">
        <v>134</v>
      </c>
      <c r="B1418" s="100">
        <v>80883</v>
      </c>
    </row>
    <row r="1419" spans="1:2" hidden="1" outlineLevel="3" x14ac:dyDescent="0.2">
      <c r="A1419" s="16" t="s">
        <v>135</v>
      </c>
      <c r="B1419" s="100">
        <v>6000</v>
      </c>
    </row>
    <row r="1420" spans="1:2" hidden="1" outlineLevel="3" x14ac:dyDescent="0.2">
      <c r="A1420" s="16" t="s">
        <v>136</v>
      </c>
      <c r="B1420" s="100">
        <v>2500</v>
      </c>
    </row>
    <row r="1421" spans="1:2" hidden="1" outlineLevel="3" x14ac:dyDescent="0.2">
      <c r="A1421" s="16" t="s">
        <v>150</v>
      </c>
      <c r="B1421" s="100">
        <v>1500</v>
      </c>
    </row>
    <row r="1422" spans="1:2" hidden="1" outlineLevel="3" x14ac:dyDescent="0.2">
      <c r="A1422" s="16" t="s">
        <v>126</v>
      </c>
      <c r="B1422" s="100">
        <v>6000</v>
      </c>
    </row>
    <row r="1423" spans="1:2" hidden="1" outlineLevel="3" x14ac:dyDescent="0.2">
      <c r="A1423" s="16" t="s">
        <v>143</v>
      </c>
      <c r="B1423" s="100">
        <v>2600</v>
      </c>
    </row>
    <row r="1424" spans="1:2" ht="15.75" hidden="1" outlineLevel="2" collapsed="1" x14ac:dyDescent="0.25">
      <c r="A1424" s="40" t="s">
        <v>324</v>
      </c>
      <c r="B1424" s="103">
        <f>SUM(B1412:B1423)</f>
        <v>648668</v>
      </c>
    </row>
    <row r="1425" spans="1:2" ht="15.75" hidden="1" outlineLevel="1" collapsed="1" x14ac:dyDescent="0.25">
      <c r="A1425" s="23" t="s">
        <v>112</v>
      </c>
      <c r="B1425" s="103">
        <f>SUM(B1424,B1410)</f>
        <v>1315553</v>
      </c>
    </row>
    <row r="1426" spans="1:2" hidden="1" outlineLevel="2" x14ac:dyDescent="0.2">
      <c r="A1426" s="15"/>
    </row>
    <row r="1427" spans="1:2" hidden="1" outlineLevel="3" x14ac:dyDescent="0.2">
      <c r="A1427" s="11" t="s">
        <v>114</v>
      </c>
      <c r="B1427" s="100">
        <v>16405</v>
      </c>
    </row>
    <row r="1428" spans="1:2" hidden="1" outlineLevel="3" x14ac:dyDescent="0.2">
      <c r="A1428" s="11" t="s">
        <v>133</v>
      </c>
      <c r="B1428" s="100">
        <v>9510</v>
      </c>
    </row>
    <row r="1429" spans="1:2" hidden="1" outlineLevel="3" x14ac:dyDescent="0.2">
      <c r="A1429" s="11" t="s">
        <v>115</v>
      </c>
      <c r="B1429" s="100">
        <v>1255</v>
      </c>
    </row>
    <row r="1430" spans="1:2" hidden="1" outlineLevel="3" x14ac:dyDescent="0.2">
      <c r="A1430" s="11" t="s">
        <v>134</v>
      </c>
      <c r="B1430" s="100">
        <v>2797</v>
      </c>
    </row>
    <row r="1431" spans="1:2" hidden="1" outlineLevel="3" x14ac:dyDescent="0.2">
      <c r="A1431" s="11" t="s">
        <v>135</v>
      </c>
      <c r="B1431" s="100">
        <v>33</v>
      </c>
    </row>
    <row r="1432" spans="1:2" ht="15.75" hidden="1" outlineLevel="2" collapsed="1" x14ac:dyDescent="0.25">
      <c r="A1432" s="40" t="str">
        <f>A1461</f>
        <v>Support Services-Municipal Court</v>
      </c>
    </row>
    <row r="1433" spans="1:2" ht="15.75" hidden="1" outlineLevel="1" collapsed="1" x14ac:dyDescent="0.25">
      <c r="A1433" s="23" t="s">
        <v>113</v>
      </c>
      <c r="B1433" s="103">
        <f>SUM(B1427:B1431)</f>
        <v>30000</v>
      </c>
    </row>
    <row r="1434" spans="1:2" ht="15.75" hidden="1" outlineLevel="2" x14ac:dyDescent="0.25">
      <c r="A1434" s="23"/>
      <c r="B1434" s="103"/>
    </row>
    <row r="1435" spans="1:2" hidden="1" outlineLevel="3" x14ac:dyDescent="0.2">
      <c r="A1435" s="46" t="s">
        <v>124</v>
      </c>
      <c r="B1435" s="100">
        <v>15000</v>
      </c>
    </row>
    <row r="1436" spans="1:2" ht="15.75" hidden="1" outlineLevel="2" collapsed="1" x14ac:dyDescent="0.25">
      <c r="A1436" s="40" t="str">
        <f>A1432</f>
        <v>Support Services-Municipal Court</v>
      </c>
    </row>
    <row r="1437" spans="1:2" ht="15.75" hidden="1" outlineLevel="1" collapsed="1" x14ac:dyDescent="0.25">
      <c r="A1437" s="23" t="s">
        <v>265</v>
      </c>
      <c r="B1437" s="103">
        <f>SUM(B1435)</f>
        <v>15000</v>
      </c>
    </row>
    <row r="1438" spans="1:2" hidden="1" outlineLevel="2" x14ac:dyDescent="0.2">
      <c r="A1438" s="22"/>
      <c r="B1438" s="100" t="s">
        <v>326</v>
      </c>
    </row>
    <row r="1439" spans="1:2" hidden="1" outlineLevel="3" x14ac:dyDescent="0.2">
      <c r="A1439" s="99" t="s">
        <v>116</v>
      </c>
      <c r="B1439" s="100">
        <v>5000</v>
      </c>
    </row>
    <row r="1440" spans="1:2" hidden="1" outlineLevel="3" x14ac:dyDescent="0.2">
      <c r="A1440" s="99" t="s">
        <v>141</v>
      </c>
      <c r="B1440" s="100">
        <v>15000</v>
      </c>
    </row>
    <row r="1441" spans="1:2" hidden="1" outlineLevel="3" x14ac:dyDescent="0.2">
      <c r="A1441" s="99" t="s">
        <v>329</v>
      </c>
      <c r="B1441" s="100">
        <v>20000</v>
      </c>
    </row>
    <row r="1442" spans="1:2" ht="15.75" hidden="1" outlineLevel="2" collapsed="1" x14ac:dyDescent="0.25">
      <c r="A1442" s="40" t="str">
        <f>A1432</f>
        <v>Support Services-Municipal Court</v>
      </c>
    </row>
    <row r="1443" spans="1:2" ht="15.75" hidden="1" outlineLevel="1" collapsed="1" x14ac:dyDescent="0.25">
      <c r="A1443" s="23" t="s">
        <v>266</v>
      </c>
      <c r="B1443" s="103">
        <f>SUM(B1439:B1441)</f>
        <v>40000</v>
      </c>
    </row>
    <row r="1444" spans="1:2" hidden="1" outlineLevel="2" x14ac:dyDescent="0.2"/>
    <row r="1445" spans="1:2" hidden="1" outlineLevel="3" x14ac:dyDescent="0.2">
      <c r="A1445" s="99" t="str">
        <f>A1455</f>
        <v>Tools, Parts, &amp; Equipment</v>
      </c>
      <c r="B1445" s="100">
        <v>6000</v>
      </c>
    </row>
    <row r="1446" spans="1:2" hidden="1" outlineLevel="3" x14ac:dyDescent="0.2">
      <c r="A1446" s="99" t="str">
        <f>A1459</f>
        <v>Other Purchased Services</v>
      </c>
      <c r="B1446" s="100">
        <v>150000</v>
      </c>
    </row>
    <row r="1447" spans="1:2" ht="15.75" hidden="1" outlineLevel="2" collapsed="1" x14ac:dyDescent="0.25">
      <c r="A1447" s="40" t="s">
        <v>328</v>
      </c>
      <c r="B1447" s="103">
        <f>SUM(B1445:B1446)</f>
        <v>156000</v>
      </c>
    </row>
    <row r="1448" spans="1:2" ht="14.25" hidden="1" outlineLevel="3" x14ac:dyDescent="0.2">
      <c r="A1448" s="11"/>
      <c r="B1448" s="120"/>
    </row>
    <row r="1449" spans="1:2" hidden="1" outlineLevel="3" x14ac:dyDescent="0.2">
      <c r="A1449" s="99" t="s">
        <v>126</v>
      </c>
      <c r="B1449" s="100">
        <v>3000</v>
      </c>
    </row>
    <row r="1450" spans="1:2" hidden="1" outlineLevel="3" x14ac:dyDescent="0.2">
      <c r="A1450" s="99" t="str">
        <f>A1455</f>
        <v>Tools, Parts, &amp; Equipment</v>
      </c>
      <c r="B1450" s="100">
        <v>7000</v>
      </c>
    </row>
    <row r="1451" spans="1:2" ht="15.75" hidden="1" outlineLevel="2" collapsed="1" x14ac:dyDescent="0.25">
      <c r="A1451" s="40" t="s">
        <v>327</v>
      </c>
      <c r="B1451" s="103">
        <f>SUM(B1449:B1450)</f>
        <v>10000</v>
      </c>
    </row>
    <row r="1452" spans="1:2" hidden="1" outlineLevel="3" x14ac:dyDescent="0.2">
      <c r="A1452" s="11"/>
    </row>
    <row r="1453" spans="1:2" hidden="1" outlineLevel="3" x14ac:dyDescent="0.2">
      <c r="A1453" s="99" t="s">
        <v>120</v>
      </c>
      <c r="B1453" s="100">
        <v>4000</v>
      </c>
    </row>
    <row r="1454" spans="1:2" hidden="1" outlineLevel="3" x14ac:dyDescent="0.2">
      <c r="A1454" s="99" t="s">
        <v>126</v>
      </c>
      <c r="B1454" s="100">
        <v>4000</v>
      </c>
    </row>
    <row r="1455" spans="1:2" hidden="1" outlineLevel="3" x14ac:dyDescent="0.2">
      <c r="A1455" s="99" t="s">
        <v>325</v>
      </c>
      <c r="B1455" s="100">
        <v>9000</v>
      </c>
    </row>
    <row r="1456" spans="1:2" ht="15.75" hidden="1" outlineLevel="2" collapsed="1" x14ac:dyDescent="0.25">
      <c r="A1456" s="40" t="s">
        <v>324</v>
      </c>
      <c r="B1456" s="103">
        <f>SUM(B1453:B1455)</f>
        <v>17000</v>
      </c>
    </row>
    <row r="1457" spans="1:2" hidden="1" outlineLevel="3" x14ac:dyDescent="0.2">
      <c r="A1457" s="11"/>
      <c r="B1457" s="100" t="s">
        <v>326</v>
      </c>
    </row>
    <row r="1458" spans="1:2" hidden="1" outlineLevel="3" x14ac:dyDescent="0.2">
      <c r="A1458" s="99" t="s">
        <v>120</v>
      </c>
      <c r="B1458" s="100">
        <v>10000</v>
      </c>
    </row>
    <row r="1459" spans="1:2" hidden="1" outlineLevel="3" x14ac:dyDescent="0.2">
      <c r="A1459" s="99" t="s">
        <v>123</v>
      </c>
      <c r="B1459" s="100">
        <v>7000</v>
      </c>
    </row>
    <row r="1460" spans="1:2" hidden="1" outlineLevel="3" x14ac:dyDescent="0.2">
      <c r="A1460" s="99" t="s">
        <v>126</v>
      </c>
      <c r="B1460" s="100">
        <v>4000</v>
      </c>
    </row>
    <row r="1461" spans="1:2" ht="15.75" hidden="1" outlineLevel="2" collapsed="1" x14ac:dyDescent="0.25">
      <c r="A1461" s="40" t="s">
        <v>323</v>
      </c>
      <c r="B1461" s="103">
        <f>SUM(B1458:B1460)</f>
        <v>21000</v>
      </c>
    </row>
    <row r="1462" spans="1:2" hidden="1" outlineLevel="2" x14ac:dyDescent="0.2">
      <c r="A1462" s="21"/>
    </row>
    <row r="1463" spans="1:2" ht="15.75" hidden="1" outlineLevel="1" collapsed="1" x14ac:dyDescent="0.25">
      <c r="A1463" s="23" t="s">
        <v>267</v>
      </c>
      <c r="B1463" s="103">
        <f>SUM(B1461,B1456,B1451,B1447)</f>
        <v>204000</v>
      </c>
    </row>
    <row r="1464" spans="1:2" ht="15.75" hidden="1" outlineLevel="2" x14ac:dyDescent="0.25">
      <c r="A1464" s="23"/>
      <c r="B1464" s="103"/>
    </row>
    <row r="1465" spans="1:2" hidden="1" outlineLevel="3" x14ac:dyDescent="0.2">
      <c r="A1465" s="96" t="s">
        <v>160</v>
      </c>
      <c r="B1465" s="100">
        <v>250000</v>
      </c>
    </row>
    <row r="1466" spans="1:2" ht="15.75" hidden="1" outlineLevel="2" collapsed="1" x14ac:dyDescent="0.25">
      <c r="A1466" s="40" t="s">
        <v>322</v>
      </c>
    </row>
    <row r="1467" spans="1:2" ht="15.75" hidden="1" outlineLevel="1" collapsed="1" x14ac:dyDescent="0.25">
      <c r="A1467" s="23" t="s">
        <v>268</v>
      </c>
      <c r="B1467" s="103">
        <f>B1465</f>
        <v>250000</v>
      </c>
    </row>
    <row r="1468" spans="1:2" hidden="1" outlineLevel="2" x14ac:dyDescent="0.2">
      <c r="A1468" s="22"/>
    </row>
    <row r="1469" spans="1:2" hidden="1" outlineLevel="3" x14ac:dyDescent="0.2">
      <c r="A1469" s="96" t="s">
        <v>137</v>
      </c>
      <c r="B1469" s="100">
        <v>902500</v>
      </c>
    </row>
    <row r="1470" spans="1:2" ht="15.75" hidden="1" outlineLevel="2" collapsed="1" x14ac:dyDescent="0.25">
      <c r="A1470" s="40" t="s">
        <v>223</v>
      </c>
    </row>
    <row r="1471" spans="1:2" ht="15.75" hidden="1" outlineLevel="1" collapsed="1" x14ac:dyDescent="0.25">
      <c r="A1471" s="23" t="s">
        <v>269</v>
      </c>
      <c r="B1471" s="103">
        <f>B1469</f>
        <v>902500</v>
      </c>
    </row>
    <row r="1472" spans="1:2" hidden="1" outlineLevel="2" x14ac:dyDescent="0.2">
      <c r="A1472" s="22"/>
    </row>
    <row r="1473" spans="1:2" hidden="1" outlineLevel="3" x14ac:dyDescent="0.2">
      <c r="A1473" s="97" t="s">
        <v>114</v>
      </c>
      <c r="B1473" s="100">
        <v>66490</v>
      </c>
    </row>
    <row r="1474" spans="1:2" hidden="1" outlineLevel="3" x14ac:dyDescent="0.2">
      <c r="A1474" s="97" t="s">
        <v>131</v>
      </c>
      <c r="B1474" s="100">
        <v>150</v>
      </c>
    </row>
    <row r="1475" spans="1:2" hidden="1" outlineLevel="3" x14ac:dyDescent="0.2">
      <c r="A1475" s="97" t="s">
        <v>147</v>
      </c>
      <c r="B1475" s="100">
        <v>1000</v>
      </c>
    </row>
    <row r="1476" spans="1:2" hidden="1" outlineLevel="3" x14ac:dyDescent="0.2">
      <c r="A1476" s="97" t="s">
        <v>133</v>
      </c>
      <c r="B1476" s="100">
        <v>9510</v>
      </c>
    </row>
    <row r="1477" spans="1:2" hidden="1" outlineLevel="3" x14ac:dyDescent="0.2">
      <c r="A1477" s="97" t="s">
        <v>115</v>
      </c>
      <c r="B1477" s="100">
        <v>4868</v>
      </c>
    </row>
    <row r="1478" spans="1:2" hidden="1" outlineLevel="3" x14ac:dyDescent="0.2">
      <c r="A1478" s="97" t="s">
        <v>134</v>
      </c>
      <c r="B1478" s="100">
        <v>10851</v>
      </c>
    </row>
    <row r="1479" spans="1:2" hidden="1" outlineLevel="3" x14ac:dyDescent="0.2">
      <c r="A1479" s="97" t="s">
        <v>135</v>
      </c>
      <c r="B1479" s="100">
        <v>131</v>
      </c>
    </row>
    <row r="1480" spans="1:2" hidden="1" outlineLevel="3" x14ac:dyDescent="0.2">
      <c r="A1480" s="97" t="s">
        <v>116</v>
      </c>
      <c r="B1480" s="100">
        <v>500</v>
      </c>
    </row>
    <row r="1481" spans="1:2" hidden="1" outlineLevel="3" x14ac:dyDescent="0.2">
      <c r="A1481" s="97" t="s">
        <v>120</v>
      </c>
      <c r="B1481" s="100">
        <v>5000</v>
      </c>
    </row>
    <row r="1482" spans="1:2" hidden="1" outlineLevel="3" x14ac:dyDescent="0.2">
      <c r="A1482" s="97" t="s">
        <v>121</v>
      </c>
      <c r="B1482" s="100">
        <v>5000</v>
      </c>
    </row>
    <row r="1483" spans="1:2" hidden="1" outlineLevel="3" x14ac:dyDescent="0.2">
      <c r="A1483" s="97" t="s">
        <v>124</v>
      </c>
      <c r="B1483" s="100">
        <v>2000</v>
      </c>
    </row>
    <row r="1484" spans="1:2" hidden="1" outlineLevel="3" x14ac:dyDescent="0.2">
      <c r="A1484" s="97" t="s">
        <v>127</v>
      </c>
      <c r="B1484" s="100">
        <v>2500</v>
      </c>
    </row>
    <row r="1485" spans="1:2" ht="15.75" hidden="1" outlineLevel="2" collapsed="1" x14ac:dyDescent="0.25">
      <c r="A1485" s="40" t="str">
        <f>A1461</f>
        <v>Support Services-Municipal Court</v>
      </c>
    </row>
    <row r="1486" spans="1:2" ht="15.75" hidden="1" outlineLevel="1" collapsed="1" x14ac:dyDescent="0.25">
      <c r="A1486" s="23" t="s">
        <v>270</v>
      </c>
      <c r="B1486" s="103">
        <f>SUM(B1473:B1484)</f>
        <v>108000</v>
      </c>
    </row>
    <row r="1487" spans="1:2" ht="15.75" hidden="1" outlineLevel="2" x14ac:dyDescent="0.25">
      <c r="A1487" s="23"/>
      <c r="B1487" s="103"/>
    </row>
    <row r="1488" spans="1:2" hidden="1" outlineLevel="3" x14ac:dyDescent="0.2">
      <c r="A1488" s="97" t="s">
        <v>331</v>
      </c>
      <c r="B1488" s="100">
        <v>25000</v>
      </c>
    </row>
    <row r="1489" spans="1:2" hidden="1" outlineLevel="3" x14ac:dyDescent="0.2">
      <c r="A1489" s="97" t="s">
        <v>167</v>
      </c>
      <c r="B1489" s="100">
        <v>325000</v>
      </c>
    </row>
    <row r="1490" spans="1:2" ht="15.75" hidden="1" outlineLevel="2" collapsed="1" x14ac:dyDescent="0.25">
      <c r="A1490" s="40" t="s">
        <v>330</v>
      </c>
    </row>
    <row r="1491" spans="1:2" ht="15.75" hidden="1" outlineLevel="1" collapsed="1" x14ac:dyDescent="0.25">
      <c r="A1491" s="23" t="s">
        <v>271</v>
      </c>
      <c r="B1491" s="103">
        <f>SUM(B1488:B1489)</f>
        <v>350000</v>
      </c>
    </row>
    <row r="1492" spans="1:2" ht="14.25" hidden="1" outlineLevel="2" x14ac:dyDescent="0.2">
      <c r="A1492" s="11"/>
      <c r="B1492" s="120"/>
    </row>
    <row r="1493" spans="1:2" hidden="1" outlineLevel="3" x14ac:dyDescent="0.2">
      <c r="A1493" s="16" t="str">
        <f>A1496</f>
        <v>Vehicles</v>
      </c>
      <c r="B1493" s="100">
        <v>30360</v>
      </c>
    </row>
    <row r="1494" spans="1:2" ht="15.75" hidden="1" outlineLevel="2" collapsed="1" x14ac:dyDescent="0.25">
      <c r="A1494" s="40" t="s">
        <v>321</v>
      </c>
      <c r="B1494" s="103">
        <f>B1493</f>
        <v>30360</v>
      </c>
    </row>
    <row r="1495" spans="1:2" hidden="1" outlineLevel="3" x14ac:dyDescent="0.2">
      <c r="A1495" s="22"/>
    </row>
    <row r="1496" spans="1:2" hidden="1" outlineLevel="3" x14ac:dyDescent="0.2">
      <c r="A1496" s="16" t="s">
        <v>163</v>
      </c>
      <c r="B1496" s="100">
        <v>28494</v>
      </c>
    </row>
    <row r="1497" spans="1:2" ht="15.75" hidden="1" outlineLevel="2" collapsed="1" x14ac:dyDescent="0.25">
      <c r="A1497" s="40" t="s">
        <v>333</v>
      </c>
      <c r="B1497" s="103">
        <f>B1496</f>
        <v>28494</v>
      </c>
    </row>
    <row r="1498" spans="1:2" hidden="1" outlineLevel="3" x14ac:dyDescent="0.2">
      <c r="A1498" s="11"/>
    </row>
    <row r="1499" spans="1:2" hidden="1" outlineLevel="3" x14ac:dyDescent="0.2">
      <c r="A1499" s="16" t="s">
        <v>163</v>
      </c>
      <c r="B1499" s="100">
        <v>254410</v>
      </c>
    </row>
    <row r="1500" spans="1:2" ht="15.75" hidden="1" outlineLevel="2" collapsed="1" x14ac:dyDescent="0.25">
      <c r="A1500" s="40" t="s">
        <v>332</v>
      </c>
      <c r="B1500" s="103">
        <f>B1499</f>
        <v>254410</v>
      </c>
    </row>
    <row r="1501" spans="1:2" hidden="1" outlineLevel="3" x14ac:dyDescent="0.2">
      <c r="A1501" s="21"/>
    </row>
    <row r="1502" spans="1:2" hidden="1" outlineLevel="3" x14ac:dyDescent="0.2">
      <c r="A1502" s="16" t="s">
        <v>163</v>
      </c>
      <c r="B1502" s="100">
        <v>14247</v>
      </c>
    </row>
    <row r="1503" spans="1:2" ht="15.75" hidden="1" outlineLevel="2" collapsed="1" x14ac:dyDescent="0.25">
      <c r="A1503" s="40" t="s">
        <v>223</v>
      </c>
      <c r="B1503" s="103">
        <f>B1502</f>
        <v>14247</v>
      </c>
    </row>
    <row r="1504" spans="1:2" hidden="1" outlineLevel="3" x14ac:dyDescent="0.2">
      <c r="A1504" s="16"/>
    </row>
    <row r="1505" spans="1:2" hidden="1" outlineLevel="3" x14ac:dyDescent="0.2">
      <c r="A1505" s="16" t="s">
        <v>141</v>
      </c>
      <c r="B1505" s="100">
        <v>245000</v>
      </c>
    </row>
    <row r="1506" spans="1:2" ht="15.75" hidden="1" outlineLevel="2" collapsed="1" x14ac:dyDescent="0.25">
      <c r="A1506" s="40" t="str">
        <f>A1490</f>
        <v>Support Services-IT</v>
      </c>
      <c r="B1506" s="103">
        <f>B1505</f>
        <v>245000</v>
      </c>
    </row>
    <row r="1507" spans="1:2" hidden="1" outlineLevel="2" x14ac:dyDescent="0.2">
      <c r="A1507" s="21"/>
    </row>
    <row r="1508" spans="1:2" ht="15.75" hidden="1" outlineLevel="1" collapsed="1" x14ac:dyDescent="0.25">
      <c r="A1508" s="23" t="s">
        <v>272</v>
      </c>
      <c r="B1508" s="103">
        <f>SUM(B1506,B1503,B1500,B1497,B1494)</f>
        <v>572511</v>
      </c>
    </row>
    <row r="1509" spans="1:2" hidden="1" outlineLevel="2" x14ac:dyDescent="0.2"/>
    <row r="1510" spans="1:2" hidden="1" outlineLevel="3" x14ac:dyDescent="0.2">
      <c r="A1510" s="16" t="s">
        <v>143</v>
      </c>
      <c r="B1510" s="100">
        <v>17000</v>
      </c>
    </row>
    <row r="1511" spans="1:2" ht="15.75" hidden="1" outlineLevel="2" collapsed="1" x14ac:dyDescent="0.25">
      <c r="A1511" s="40" t="s">
        <v>335</v>
      </c>
      <c r="B1511" s="103">
        <f>B1510</f>
        <v>17000</v>
      </c>
    </row>
    <row r="1512" spans="1:2" hidden="1" outlineLevel="3" x14ac:dyDescent="0.2">
      <c r="A1512" s="11"/>
    </row>
    <row r="1513" spans="1:2" hidden="1" outlineLevel="3" x14ac:dyDescent="0.2">
      <c r="A1513" s="16" t="s">
        <v>163</v>
      </c>
      <c r="B1513" s="100">
        <v>1733040</v>
      </c>
    </row>
    <row r="1514" spans="1:2" ht="15.75" hidden="1" outlineLevel="2" collapsed="1" x14ac:dyDescent="0.25">
      <c r="A1514" s="40" t="s">
        <v>334</v>
      </c>
      <c r="B1514" s="103">
        <f>B1513</f>
        <v>1733040</v>
      </c>
    </row>
    <row r="1515" spans="1:2" hidden="1" outlineLevel="2" x14ac:dyDescent="0.2">
      <c r="A1515" s="21"/>
    </row>
    <row r="1516" spans="1:2" ht="15.75" hidden="1" outlineLevel="1" collapsed="1" x14ac:dyDescent="0.25">
      <c r="A1516" s="23" t="s">
        <v>273</v>
      </c>
      <c r="B1516" s="103">
        <f>SUM(B1511,B1514)</f>
        <v>1750040</v>
      </c>
    </row>
    <row r="1517" spans="1:2" hidden="1" outlineLevel="2" x14ac:dyDescent="0.2">
      <c r="A1517" s="22"/>
    </row>
    <row r="1518" spans="1:2" hidden="1" outlineLevel="2" x14ac:dyDescent="0.2">
      <c r="A1518" s="98" t="s">
        <v>114</v>
      </c>
      <c r="B1518" s="100">
        <v>58035</v>
      </c>
    </row>
    <row r="1519" spans="1:2" hidden="1" outlineLevel="2" x14ac:dyDescent="0.2">
      <c r="A1519" s="98" t="s">
        <v>131</v>
      </c>
      <c r="B1519" s="100">
        <v>120</v>
      </c>
    </row>
    <row r="1520" spans="1:2" hidden="1" outlineLevel="2" x14ac:dyDescent="0.2">
      <c r="A1520" s="98" t="s">
        <v>133</v>
      </c>
      <c r="B1520" s="100">
        <v>9510</v>
      </c>
    </row>
    <row r="1521" spans="1:2" hidden="1" outlineLevel="2" x14ac:dyDescent="0.2">
      <c r="A1521" s="98" t="s">
        <v>115</v>
      </c>
      <c r="B1521" s="100">
        <v>4440</v>
      </c>
    </row>
    <row r="1522" spans="1:2" hidden="1" outlineLevel="2" x14ac:dyDescent="0.2">
      <c r="A1522" s="98" t="s">
        <v>134</v>
      </c>
      <c r="B1522" s="100">
        <v>9895</v>
      </c>
    </row>
    <row r="1523" spans="1:2" hidden="1" outlineLevel="2" x14ac:dyDescent="0.2">
      <c r="A1523" s="98" t="s">
        <v>135</v>
      </c>
      <c r="B1523" s="100">
        <v>1000</v>
      </c>
    </row>
    <row r="1524" spans="1:2" hidden="1" outlineLevel="2" x14ac:dyDescent="0.2">
      <c r="A1524" s="98" t="s">
        <v>137</v>
      </c>
      <c r="B1524" s="100">
        <v>2000</v>
      </c>
    </row>
    <row r="1525" spans="1:2" hidden="1" outlineLevel="2" x14ac:dyDescent="0.2">
      <c r="A1525" s="98" t="s">
        <v>123</v>
      </c>
      <c r="B1525" s="100">
        <v>1202000</v>
      </c>
    </row>
    <row r="1526" spans="1:2" ht="15.75" hidden="1" outlineLevel="1" collapsed="1" x14ac:dyDescent="0.25">
      <c r="A1526" s="23" t="s">
        <v>274</v>
      </c>
      <c r="B1526" s="103">
        <f>SUM(B1518:B1525)</f>
        <v>1287000</v>
      </c>
    </row>
    <row r="1527" spans="1:2" hidden="1" outlineLevel="2" x14ac:dyDescent="0.2">
      <c r="A1527" s="22"/>
    </row>
    <row r="1528" spans="1:2" hidden="1" outlineLevel="2" x14ac:dyDescent="0.2">
      <c r="A1528" s="21" t="s">
        <v>299</v>
      </c>
      <c r="B1528" s="100">
        <v>75000</v>
      </c>
    </row>
    <row r="1529" spans="1:2" ht="15.75" hidden="1" outlineLevel="1" collapsed="1" x14ac:dyDescent="0.25">
      <c r="A1529" s="49" t="s">
        <v>275</v>
      </c>
      <c r="B1529" s="103">
        <f>B1528</f>
        <v>75000</v>
      </c>
    </row>
    <row r="1530" spans="1:2" hidden="1" outlineLevel="2" x14ac:dyDescent="0.2">
      <c r="A1530" s="50"/>
    </row>
    <row r="1531" spans="1:2" hidden="1" outlineLevel="2" x14ac:dyDescent="0.2">
      <c r="A1531" s="51" t="s">
        <v>260</v>
      </c>
      <c r="B1531" s="100">
        <v>80000</v>
      </c>
    </row>
    <row r="1532" spans="1:2" hidden="1" outlineLevel="2" x14ac:dyDescent="0.2">
      <c r="A1532" s="51" t="s">
        <v>146</v>
      </c>
      <c r="B1532" s="100">
        <v>58703</v>
      </c>
    </row>
    <row r="1533" spans="1:2" ht="15.75" hidden="1" outlineLevel="1" collapsed="1" x14ac:dyDescent="0.25">
      <c r="A1533" s="49" t="s">
        <v>276</v>
      </c>
      <c r="B1533" s="103">
        <f>SUM(B1531:B1532)</f>
        <v>138703</v>
      </c>
    </row>
    <row r="1534" spans="1:2" ht="15.75" hidden="1" outlineLevel="2" x14ac:dyDescent="0.25">
      <c r="A1534" s="49"/>
    </row>
    <row r="1535" spans="1:2" hidden="1" outlineLevel="2" x14ac:dyDescent="0.2">
      <c r="A1535" s="51" t="s">
        <v>114</v>
      </c>
      <c r="B1535" s="100">
        <v>13063</v>
      </c>
    </row>
    <row r="1536" spans="1:2" hidden="1" outlineLevel="2" x14ac:dyDescent="0.2">
      <c r="A1536" s="51" t="s">
        <v>133</v>
      </c>
      <c r="B1536" s="100">
        <v>9510</v>
      </c>
    </row>
    <row r="1537" spans="1:2" hidden="1" outlineLevel="2" x14ac:dyDescent="0.2">
      <c r="A1537" s="51" t="s">
        <v>115</v>
      </c>
      <c r="B1537" s="100">
        <v>1236</v>
      </c>
    </row>
    <row r="1538" spans="1:2" hidden="1" outlineLevel="2" x14ac:dyDescent="0.2">
      <c r="A1538" s="51" t="s">
        <v>134</v>
      </c>
      <c r="B1538" s="100">
        <v>890</v>
      </c>
    </row>
    <row r="1539" spans="1:2" hidden="1" outlineLevel="2" x14ac:dyDescent="0.2">
      <c r="A1539" s="51" t="s">
        <v>135</v>
      </c>
      <c r="B1539" s="100">
        <v>301</v>
      </c>
    </row>
    <row r="1540" spans="1:2" hidden="1" outlineLevel="2" x14ac:dyDescent="0.2">
      <c r="A1540" s="51" t="s">
        <v>137</v>
      </c>
      <c r="B1540" s="100">
        <v>250000</v>
      </c>
    </row>
    <row r="1541" spans="1:2" hidden="1" outlineLevel="2" x14ac:dyDescent="0.2">
      <c r="A1541" s="51" t="s">
        <v>118</v>
      </c>
      <c r="B1541" s="100">
        <v>100000</v>
      </c>
    </row>
    <row r="1542" spans="1:2" hidden="1" outlineLevel="2" x14ac:dyDescent="0.2">
      <c r="A1542" s="51" t="s">
        <v>119</v>
      </c>
      <c r="B1542" s="100">
        <v>500</v>
      </c>
    </row>
    <row r="1543" spans="1:2" hidden="1" outlineLevel="2" x14ac:dyDescent="0.2">
      <c r="A1543" s="51" t="s">
        <v>340</v>
      </c>
      <c r="B1543" s="100">
        <v>2600000</v>
      </c>
    </row>
    <row r="1544" spans="1:2" hidden="1" outlineLevel="2" x14ac:dyDescent="0.2">
      <c r="A1544" s="51" t="s">
        <v>123</v>
      </c>
      <c r="B1544" s="100">
        <v>128856</v>
      </c>
    </row>
    <row r="1545" spans="1:2" hidden="1" outlineLevel="2" x14ac:dyDescent="0.2">
      <c r="A1545" s="51" t="s">
        <v>160</v>
      </c>
      <c r="B1545" s="100">
        <v>300000</v>
      </c>
    </row>
    <row r="1546" spans="1:2" hidden="1" outlineLevel="2" x14ac:dyDescent="0.2">
      <c r="A1546" s="51" t="s">
        <v>78</v>
      </c>
      <c r="B1546" s="100">
        <v>932872</v>
      </c>
    </row>
    <row r="1547" spans="1:2" ht="15.75" hidden="1" outlineLevel="1" collapsed="1" x14ac:dyDescent="0.25">
      <c r="A1547" s="23" t="s">
        <v>286</v>
      </c>
      <c r="B1547" s="103">
        <f>SUM(B1535:B1546)</f>
        <v>4337228</v>
      </c>
    </row>
    <row r="1548" spans="1:2" hidden="1" outlineLevel="2" x14ac:dyDescent="0.2"/>
    <row r="1549" spans="1:2" hidden="1" outlineLevel="3" x14ac:dyDescent="0.2">
      <c r="A1549" s="16" t="s">
        <v>137</v>
      </c>
      <c r="B1549" s="100">
        <v>1333</v>
      </c>
    </row>
    <row r="1550" spans="1:2" ht="15.75" hidden="1" outlineLevel="2" collapsed="1" x14ac:dyDescent="0.25">
      <c r="A1550" s="40" t="s">
        <v>339</v>
      </c>
    </row>
    <row r="1551" spans="1:2" ht="15.75" hidden="1" outlineLevel="1" collapsed="1" x14ac:dyDescent="0.25">
      <c r="A1551" s="23" t="s">
        <v>338</v>
      </c>
      <c r="B1551" s="103">
        <v>1333</v>
      </c>
    </row>
    <row r="1552" spans="1:2" ht="15.75" hidden="1" outlineLevel="1" x14ac:dyDescent="0.25">
      <c r="A1552" s="23"/>
      <c r="B1552" s="103"/>
    </row>
    <row r="1553" spans="1:2" ht="15.75" collapsed="1" x14ac:dyDescent="0.25">
      <c r="A1553" s="23" t="s">
        <v>287</v>
      </c>
    </row>
    <row r="1554" spans="1:2" ht="15.75" hidden="1" outlineLevel="1" x14ac:dyDescent="0.25">
      <c r="A1554" s="23"/>
    </row>
    <row r="1555" spans="1:2" hidden="1" outlineLevel="2" x14ac:dyDescent="0.2">
      <c r="A1555" s="21" t="s">
        <v>341</v>
      </c>
      <c r="B1555" s="100">
        <v>20000</v>
      </c>
    </row>
    <row r="1556" spans="1:2" hidden="1" outlineLevel="2" x14ac:dyDescent="0.2">
      <c r="A1556" s="21" t="s">
        <v>342</v>
      </c>
      <c r="B1556" s="100">
        <v>10232185</v>
      </c>
    </row>
    <row r="1557" spans="1:2" hidden="1" outlineLevel="2" x14ac:dyDescent="0.2">
      <c r="A1557" s="21" t="s">
        <v>343</v>
      </c>
      <c r="B1557" s="100">
        <v>7000000</v>
      </c>
    </row>
    <row r="1558" spans="1:2" ht="15.75" hidden="1" outlineLevel="1" collapsed="1" x14ac:dyDescent="0.25">
      <c r="A1558" s="23" t="s">
        <v>291</v>
      </c>
      <c r="B1558" s="103">
        <f>SUM(B1555:B1557)</f>
        <v>17252185</v>
      </c>
    </row>
    <row r="1559" spans="1:2" hidden="1" outlineLevel="2" x14ac:dyDescent="0.2">
      <c r="A1559" s="21"/>
    </row>
    <row r="1560" spans="1:2" hidden="1" outlineLevel="2" x14ac:dyDescent="0.2">
      <c r="A1560" s="21" t="s">
        <v>133</v>
      </c>
      <c r="B1560" s="100">
        <v>870000</v>
      </c>
    </row>
    <row r="1561" spans="1:2" hidden="1" outlineLevel="2" x14ac:dyDescent="0.2">
      <c r="A1561" s="21" t="s">
        <v>344</v>
      </c>
      <c r="B1561" s="100">
        <v>5550000</v>
      </c>
    </row>
    <row r="1562" spans="1:2" hidden="1" outlineLevel="2" x14ac:dyDescent="0.2">
      <c r="A1562" s="21" t="s">
        <v>345</v>
      </c>
      <c r="B1562" s="100">
        <v>80000</v>
      </c>
    </row>
    <row r="1563" spans="1:2" hidden="1" outlineLevel="2" x14ac:dyDescent="0.2">
      <c r="A1563" s="21" t="s">
        <v>123</v>
      </c>
      <c r="B1563" s="100">
        <v>50000</v>
      </c>
    </row>
    <row r="1564" spans="1:2" ht="15.75" hidden="1" outlineLevel="1" collapsed="1" x14ac:dyDescent="0.25">
      <c r="A1564" s="23" t="s">
        <v>285</v>
      </c>
      <c r="B1564" s="103">
        <f>SUM(B1560:B1563)</f>
        <v>6550000</v>
      </c>
    </row>
    <row r="1565" spans="1:2" hidden="1" outlineLevel="1" x14ac:dyDescent="0.2">
      <c r="A1565" s="27"/>
    </row>
    <row r="1566" spans="1:2" ht="15.75" collapsed="1" x14ac:dyDescent="0.25">
      <c r="A1566" s="94" t="s">
        <v>302</v>
      </c>
    </row>
    <row r="1567" spans="1:2" ht="15.75" hidden="1" outlineLevel="1" x14ac:dyDescent="0.25">
      <c r="A1567" s="94"/>
    </row>
    <row r="1568" spans="1:2" hidden="1" outlineLevel="1" x14ac:dyDescent="0.2">
      <c r="A1568" s="14" t="s">
        <v>346</v>
      </c>
      <c r="B1568" s="100">
        <v>2512192</v>
      </c>
    </row>
    <row r="1569" spans="1:2" hidden="1" outlineLevel="1" x14ac:dyDescent="0.2">
      <c r="A1569" s="14" t="s">
        <v>348</v>
      </c>
      <c r="B1569" s="100">
        <v>50205</v>
      </c>
    </row>
    <row r="1570" spans="1:2" hidden="1" outlineLevel="1" x14ac:dyDescent="0.2">
      <c r="A1570" s="14" t="s">
        <v>349</v>
      </c>
      <c r="B1570" s="100">
        <v>30077</v>
      </c>
    </row>
    <row r="1571" spans="1:2" hidden="1" outlineLevel="1" x14ac:dyDescent="0.2">
      <c r="A1571" s="14" t="s">
        <v>350</v>
      </c>
      <c r="B1571" s="100">
        <v>838788</v>
      </c>
    </row>
    <row r="1572" spans="1:2" hidden="1" outlineLevel="1" x14ac:dyDescent="0.2">
      <c r="A1572" s="14" t="s">
        <v>351</v>
      </c>
      <c r="B1572" s="100">
        <v>25549</v>
      </c>
    </row>
    <row r="1573" spans="1:2" hidden="1" outlineLevel="1" x14ac:dyDescent="0.2">
      <c r="A1573" s="14" t="s">
        <v>352</v>
      </c>
      <c r="B1573" s="100">
        <v>331731</v>
      </c>
    </row>
    <row r="1574" spans="1:2" hidden="1" outlineLevel="1" x14ac:dyDescent="0.2">
      <c r="A1574" s="14" t="s">
        <v>353</v>
      </c>
      <c r="B1574" s="100">
        <v>47979</v>
      </c>
    </row>
    <row r="1575" spans="1:2" hidden="1" outlineLevel="1" x14ac:dyDescent="0.2">
      <c r="A1575" s="14" t="s">
        <v>354</v>
      </c>
      <c r="B1575" s="100">
        <v>54706</v>
      </c>
    </row>
    <row r="1576" spans="1:2" hidden="1" outlineLevel="1" x14ac:dyDescent="0.2">
      <c r="A1576" s="14" t="s">
        <v>355</v>
      </c>
      <c r="B1576" s="100">
        <v>39457</v>
      </c>
    </row>
    <row r="1577" spans="1:2" hidden="1" outlineLevel="1" x14ac:dyDescent="0.2">
      <c r="A1577" s="14" t="s">
        <v>354</v>
      </c>
      <c r="B1577" s="100">
        <v>10637536</v>
      </c>
    </row>
    <row r="1578" spans="1:2" hidden="1" outlineLevel="1" x14ac:dyDescent="0.2">
      <c r="A1578" s="14" t="s">
        <v>356</v>
      </c>
      <c r="B1578" s="100">
        <v>987666</v>
      </c>
    </row>
    <row r="1579" spans="1:2" hidden="1" outlineLevel="1" x14ac:dyDescent="0.2">
      <c r="A1579" s="46" t="s">
        <v>357</v>
      </c>
      <c r="B1579" s="100">
        <v>207195</v>
      </c>
    </row>
    <row r="1580" spans="1:2" hidden="1" outlineLevel="1" x14ac:dyDescent="0.2">
      <c r="A1580" s="14" t="s">
        <v>358</v>
      </c>
      <c r="B1580" s="100">
        <v>750000</v>
      </c>
    </row>
    <row r="1581" spans="1:2" hidden="1" outlineLevel="1" x14ac:dyDescent="0.2">
      <c r="A1581" s="46" t="s">
        <v>359</v>
      </c>
      <c r="B1581" s="100">
        <v>10582260</v>
      </c>
    </row>
    <row r="1582" spans="1:2" ht="15.75" collapsed="1" x14ac:dyDescent="0.25">
      <c r="A1582" s="94" t="s">
        <v>347</v>
      </c>
    </row>
    <row r="1583" spans="1:2" ht="15.75" x14ac:dyDescent="0.25">
      <c r="A1583" s="94"/>
    </row>
    <row r="1584" spans="1:2" x14ac:dyDescent="0.2">
      <c r="A1584" s="21"/>
    </row>
    <row r="1585" spans="1:2" ht="15.75" x14ac:dyDescent="0.25">
      <c r="A1585" s="152" t="s">
        <v>363</v>
      </c>
      <c r="B1585" s="103">
        <f>SUM(B1057,B1107,B1146,B1186,B1356)+SUM(B1366,B1371,B1377,B1382,B1425,B1433,B1437,B1443,B1463,B1467,B1471,B1486,B1491,B1508,B1526,B1516,B1529,B1533,B1547,B1551,B1558,B1564,B1581,B1580,B1579,B1578,B1577,B1575,B1576,B1573,B1574,B1572,B1571,B1570,B1569,B1568)</f>
        <v>145650490.59</v>
      </c>
    </row>
    <row r="1586" spans="1:2" x14ac:dyDescent="0.2">
      <c r="A1586" s="14"/>
    </row>
    <row r="1588" spans="1:2" ht="14.25" x14ac:dyDescent="0.2">
      <c r="A1588" s="11"/>
      <c r="B1588" s="120"/>
    </row>
    <row r="1589" spans="1:2" ht="14.25" x14ac:dyDescent="0.2">
      <c r="A1589" s="11"/>
      <c r="B1589" s="120"/>
    </row>
    <row r="1590" spans="1:2" ht="14.25" x14ac:dyDescent="0.2">
      <c r="A1590" s="11"/>
      <c r="B1590" s="120"/>
    </row>
    <row r="1591" spans="1:2" ht="14.25" x14ac:dyDescent="0.2">
      <c r="A1591" s="11"/>
      <c r="B1591" s="120"/>
    </row>
    <row r="1592" spans="1:2" ht="14.25" x14ac:dyDescent="0.2">
      <c r="A1592" s="11"/>
      <c r="B1592" s="120"/>
    </row>
    <row r="1593" spans="1:2" ht="14.25" x14ac:dyDescent="0.2">
      <c r="A1593" s="11"/>
      <c r="B1593" s="120"/>
    </row>
    <row r="1594" spans="1:2" ht="14.25" x14ac:dyDescent="0.2">
      <c r="A1594" s="11"/>
      <c r="B1594" s="120"/>
    </row>
    <row r="1595" spans="1:2" ht="14.25" x14ac:dyDescent="0.2">
      <c r="A1595" s="11"/>
      <c r="B1595" s="120"/>
    </row>
    <row r="1596" spans="1:2" ht="14.25" x14ac:dyDescent="0.2">
      <c r="A1596" s="11"/>
      <c r="B1596" s="120"/>
    </row>
    <row r="1597" spans="1:2" ht="14.25" x14ac:dyDescent="0.2">
      <c r="A1597" s="11"/>
      <c r="B1597" s="120"/>
    </row>
    <row r="1598" spans="1:2" ht="14.25" x14ac:dyDescent="0.2">
      <c r="A1598" s="11"/>
      <c r="B1598" s="120"/>
    </row>
    <row r="1599" spans="1:2" ht="14.25" x14ac:dyDescent="0.2">
      <c r="A1599" s="11"/>
      <c r="B1599" s="120"/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Traditional Finances </vt:lpstr>
      <vt:lpstr>Revenues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Karrie Cook</dc:creator>
  <cp:lastModifiedBy>Karrie Cook</cp:lastModifiedBy>
  <cp:lastPrinted>2019-03-27T19:25:11Z</cp:lastPrinted>
  <dcterms:created xsi:type="dcterms:W3CDTF">2018-12-28T22:11:36Z</dcterms:created>
  <dcterms:modified xsi:type="dcterms:W3CDTF">2019-11-15T15:24:27Z</dcterms:modified>
</cp:coreProperties>
</file>