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inance\Transparency Stars\Traditional Finances\"/>
    </mc:Choice>
  </mc:AlternateContent>
  <xr:revisionPtr revIDLastSave="0" documentId="13_ncr:1_{0C22EBDF-4CE0-4F6C-BFE9-072269666517}" xr6:coauthVersionLast="41" xr6:coauthVersionMax="41" xr10:uidLastSave="{00000000-0000-0000-0000-000000000000}"/>
  <bookViews>
    <workbookView xWindow="28680" yWindow="45" windowWidth="29040" windowHeight="15840" xr2:uid="{615530B5-614B-4557-A018-572F3B6C0AC1}"/>
  </bookViews>
  <sheets>
    <sheet name="Traditional Finances " sheetId="1" r:id="rId1"/>
    <sheet name="Revenues" sheetId="2" r:id="rId2"/>
    <sheet name="Expenditur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94" i="3" l="1"/>
  <c r="B200" i="2" l="1"/>
  <c r="B183" i="2"/>
  <c r="B1428" i="3" l="1"/>
  <c r="B1631" i="3" l="1"/>
  <c r="B1628" i="3"/>
  <c r="B1625" i="3"/>
  <c r="B1622" i="3"/>
  <c r="B1619" i="3"/>
  <c r="B1615" i="3"/>
  <c r="B1612" i="3"/>
  <c r="B1608" i="3"/>
  <c r="B1605" i="3"/>
  <c r="B1602" i="3"/>
  <c r="B1599" i="3"/>
  <c r="B1595" i="3"/>
  <c r="B1590" i="3"/>
  <c r="B1586" i="3"/>
  <c r="B1487" i="3" l="1"/>
  <c r="B1394" i="3" l="1"/>
  <c r="B1549" i="3" l="1"/>
  <c r="B1389" i="3"/>
  <c r="B1564" i="3"/>
  <c r="B1558" i="3"/>
  <c r="B1521" i="3"/>
  <c r="B1508" i="3"/>
  <c r="B1518" i="3" s="1"/>
  <c r="B1514" i="3"/>
  <c r="B1500" i="3"/>
  <c r="B1483" i="3"/>
  <c r="B1141" i="3" l="1"/>
  <c r="B1083" i="3" l="1"/>
  <c r="B636" i="3"/>
  <c r="B433" i="3"/>
  <c r="B397" i="3" l="1"/>
  <c r="B567" i="3" l="1"/>
  <c r="B545" i="3"/>
  <c r="B513" i="3"/>
  <c r="B492" i="3"/>
  <c r="B569" i="3" l="1"/>
  <c r="B356" i="3"/>
  <c r="B298" i="3"/>
  <c r="B263" i="3"/>
  <c r="B200" i="3"/>
  <c r="B166" i="3"/>
  <c r="B131" i="3"/>
  <c r="B252" i="2" l="1"/>
  <c r="B249" i="2"/>
  <c r="B246" i="2"/>
  <c r="B243" i="2"/>
  <c r="B240" i="2" l="1"/>
  <c r="B144" i="2" l="1"/>
  <c r="B214" i="2"/>
  <c r="B190" i="2"/>
  <c r="B141" i="2"/>
  <c r="B136" i="2"/>
  <c r="B104" i="2"/>
  <c r="B8" i="2"/>
  <c r="B1577" i="3" l="1"/>
  <c r="B1571" i="3"/>
  <c r="B1540" i="3"/>
  <c r="B1535" i="3"/>
  <c r="B1524" i="3"/>
  <c r="B1525" i="3" s="1"/>
  <c r="A1514" i="3"/>
  <c r="B1505" i="3"/>
  <c r="B1474" i="3"/>
  <c r="B1469" i="3"/>
  <c r="A1468" i="3"/>
  <c r="B1465" i="3"/>
  <c r="B1461" i="3"/>
  <c r="B1455" i="3"/>
  <c r="B1451" i="3"/>
  <c r="A1450" i="3"/>
  <c r="A1454" i="3" s="1"/>
  <c r="B1442" i="3"/>
  <c r="B1399" i="3"/>
  <c r="B1384" i="3"/>
  <c r="B1369" i="3"/>
  <c r="B1342" i="3"/>
  <c r="B1304" i="3"/>
  <c r="B1277" i="3"/>
  <c r="B1246" i="3"/>
  <c r="B1217" i="3"/>
  <c r="B1178" i="3"/>
  <c r="B1092" i="3"/>
  <c r="B1086" i="3"/>
  <c r="B1088" i="3" s="1"/>
  <c r="B1062" i="3"/>
  <c r="B1034" i="3"/>
  <c r="B991" i="3"/>
  <c r="B963" i="3"/>
  <c r="B930" i="3"/>
  <c r="B899" i="3"/>
  <c r="B861" i="3"/>
  <c r="B833" i="3"/>
  <c r="B809" i="3"/>
  <c r="B782" i="3"/>
  <c r="B748" i="3"/>
  <c r="B710" i="3"/>
  <c r="B679" i="3"/>
  <c r="B596" i="3"/>
  <c r="B458" i="3"/>
  <c r="B460" i="3" s="1"/>
  <c r="B328" i="3"/>
  <c r="B358" i="3" s="1"/>
  <c r="B231" i="3"/>
  <c r="B99" i="3"/>
  <c r="B69" i="3"/>
  <c r="B41" i="3"/>
  <c r="B16" i="3"/>
  <c r="B235" i="2"/>
  <c r="B230" i="2"/>
  <c r="B219" i="2"/>
  <c r="B210" i="2"/>
  <c r="B207" i="2"/>
  <c r="B195" i="2"/>
  <c r="B186" i="2"/>
  <c r="B175" i="2"/>
  <c r="B172" i="2"/>
  <c r="B168" i="2"/>
  <c r="B165" i="2"/>
  <c r="B162" i="2"/>
  <c r="B159" i="2"/>
  <c r="B151" i="2"/>
  <c r="B148" i="2"/>
  <c r="B256" i="2" s="1"/>
  <c r="B132" i="2"/>
  <c r="B138" i="2" s="1"/>
  <c r="B127" i="2"/>
  <c r="B120" i="2"/>
  <c r="B115" i="2"/>
  <c r="B108" i="2"/>
  <c r="B92" i="2"/>
  <c r="B83" i="2"/>
  <c r="B66" i="2"/>
  <c r="B57" i="2"/>
  <c r="B46" i="2"/>
  <c r="B21" i="2"/>
  <c r="B14" i="2"/>
  <c r="B11" i="2"/>
  <c r="B1476" i="3" l="1"/>
  <c r="B1371" i="3"/>
  <c r="B598" i="3"/>
  <c r="B1064" i="3"/>
  <c r="B750" i="3"/>
  <c r="B993" i="3"/>
  <c r="B133" i="3"/>
  <c r="B233" i="3" s="1"/>
  <c r="B1443" i="3"/>
  <c r="B1635" i="3" s="1"/>
  <c r="A1460" i="3"/>
  <c r="B129" i="2"/>
  <c r="B117" i="2"/>
  <c r="B23" i="2"/>
  <c r="B95" i="2" s="1"/>
</calcChain>
</file>

<file path=xl/sharedStrings.xml><?xml version="1.0" encoding="utf-8"?>
<sst xmlns="http://schemas.openxmlformats.org/spreadsheetml/2006/main" count="1711" uniqueCount="375">
  <si>
    <t>City of New Braunfels Raw Budget Data</t>
  </si>
  <si>
    <t xml:space="preserve">here. </t>
  </si>
  <si>
    <t>If you have any questions about the information presented, please contact the City's Finance Department at 830-221-4380.</t>
  </si>
  <si>
    <t>Ad Valorem Tax - Current</t>
  </si>
  <si>
    <t>Ad Valorem Tax - Delinquent</t>
  </si>
  <si>
    <t>Penalties and Interest</t>
  </si>
  <si>
    <t>Property Taxes</t>
  </si>
  <si>
    <t>Municipal Sales Tax</t>
  </si>
  <si>
    <t>Sales Tax</t>
  </si>
  <si>
    <t>Mixed Beverage Tax</t>
  </si>
  <si>
    <t>GVEC</t>
  </si>
  <si>
    <t>Phone Lines</t>
  </si>
  <si>
    <t>New Braunfels Utilities</t>
  </si>
  <si>
    <t>Franchise Taxes</t>
  </si>
  <si>
    <t>Vehicle Permits</t>
  </si>
  <si>
    <t>Alarm Permits</t>
  </si>
  <si>
    <t>Parking Permits</t>
  </si>
  <si>
    <t>Alcohol License</t>
  </si>
  <si>
    <t>Animal Licenses</t>
  </si>
  <si>
    <t>Food Establishment License</t>
  </si>
  <si>
    <t>Health Certificates</t>
  </si>
  <si>
    <t>Miscellaneous Licenses and Permits</t>
  </si>
  <si>
    <t>Fire Inspection Permit</t>
  </si>
  <si>
    <t>Planning Development Fees</t>
  </si>
  <si>
    <t>Zoning/Variance Application</t>
  </si>
  <si>
    <t>Plat Filing Fees</t>
  </si>
  <si>
    <t xml:space="preserve">Engineering Plan Review </t>
  </si>
  <si>
    <t>Engineering Drainage Fee</t>
  </si>
  <si>
    <t>Miscellaneous Permits</t>
  </si>
  <si>
    <t>Technology Development Fee</t>
  </si>
  <si>
    <t>Skilled Trade Licenses</t>
  </si>
  <si>
    <t>Building Permits</t>
  </si>
  <si>
    <t>Federal</t>
  </si>
  <si>
    <t>Intergovernmental Revenue</t>
  </si>
  <si>
    <t>Reproductions and Miscellaneous</t>
  </si>
  <si>
    <t>Ambulance Service</t>
  </si>
  <si>
    <t>Emergency Services District Services</t>
  </si>
  <si>
    <t>Library Fines</t>
  </si>
  <si>
    <t xml:space="preserve">  Charges for Services</t>
  </si>
  <si>
    <t>Animal Control Fees and Fines</t>
  </si>
  <si>
    <t>Traffic Violations</t>
  </si>
  <si>
    <t>Arrest Fees</t>
  </si>
  <si>
    <t>Other Misdemeanors</t>
  </si>
  <si>
    <t>Court Costs</t>
  </si>
  <si>
    <t>Warrant Service Fees</t>
  </si>
  <si>
    <t xml:space="preserve">  Fines and Forfeitures</t>
  </si>
  <si>
    <t>Interest Income</t>
  </si>
  <si>
    <t>Tube Chute</t>
  </si>
  <si>
    <t>Recreation</t>
  </si>
  <si>
    <t>Paddle Boats</t>
  </si>
  <si>
    <t>Miniature Golf</t>
  </si>
  <si>
    <t>Park Rentals</t>
  </si>
  <si>
    <t>Miniature Train Revenue</t>
  </si>
  <si>
    <t>Das Rec Memberships</t>
  </si>
  <si>
    <t xml:space="preserve">Das Rec Merchandise </t>
  </si>
  <si>
    <t xml:space="preserve">Das Rec Programs </t>
  </si>
  <si>
    <t xml:space="preserve">Das Rec Aquatic Programs </t>
  </si>
  <si>
    <t xml:space="preserve">Das Rec Rentals </t>
  </si>
  <si>
    <t>Das Rec Aquatic Rentals</t>
  </si>
  <si>
    <t xml:space="preserve">  Parks and Recreation</t>
  </si>
  <si>
    <t xml:space="preserve">Contributions </t>
  </si>
  <si>
    <t>Leases</t>
  </si>
  <si>
    <t>Miscellaneous</t>
  </si>
  <si>
    <t>Reimbursements</t>
  </si>
  <si>
    <t xml:space="preserve">  Miscellaneous </t>
  </si>
  <si>
    <t xml:space="preserve">  Interfund Transfers</t>
  </si>
  <si>
    <t>General Fund</t>
  </si>
  <si>
    <t>Commercial Activities Fee</t>
  </si>
  <si>
    <t>Fuel and Oil</t>
  </si>
  <si>
    <t>Airport Fund</t>
  </si>
  <si>
    <t xml:space="preserve">  Brush/Special Pick ups</t>
  </si>
  <si>
    <t xml:space="preserve">  Garbage Penalties</t>
  </si>
  <si>
    <t>Charges for Services</t>
  </si>
  <si>
    <t>Solid Waste Fund</t>
  </si>
  <si>
    <t>Green Fees</t>
  </si>
  <si>
    <t>Annual Fees</t>
  </si>
  <si>
    <t>Cart Rental</t>
  </si>
  <si>
    <t>Proshop Sales</t>
  </si>
  <si>
    <t>Golf Lessons</t>
  </si>
  <si>
    <t>Golf Fund</t>
  </si>
  <si>
    <t>Interfund Transfers</t>
  </si>
  <si>
    <t>Civic Center Rental</t>
  </si>
  <si>
    <t>Civic/Convention Center Fund</t>
  </si>
  <si>
    <t>Federal Funds</t>
  </si>
  <si>
    <t>CDBG Fund</t>
  </si>
  <si>
    <t>Cemetery Improvements Fund</t>
  </si>
  <si>
    <t>Grant Revenue</t>
  </si>
  <si>
    <t>Grant Fund</t>
  </si>
  <si>
    <t>Contributions</t>
  </si>
  <si>
    <t>Special Revenue Fund</t>
  </si>
  <si>
    <t>Parking</t>
  </si>
  <si>
    <t>River Activities Fee</t>
  </si>
  <si>
    <t>Interfund Transfers - Solid Waste Fund</t>
  </si>
  <si>
    <t>River Activities Fund</t>
  </si>
  <si>
    <t>Court Fees</t>
  </si>
  <si>
    <t>Court Security Fund</t>
  </si>
  <si>
    <t>Judicial Efficiency Fee</t>
  </si>
  <si>
    <t>Judicial Efficiency Fund</t>
  </si>
  <si>
    <t>Court Technology Fund</t>
  </si>
  <si>
    <t>County Government</t>
  </si>
  <si>
    <t>Child Safety Fund</t>
  </si>
  <si>
    <t>Stormwater Dev Fee</t>
  </si>
  <si>
    <t>Stormwater Development Fund</t>
  </si>
  <si>
    <t>Development Services Review Fund</t>
  </si>
  <si>
    <t>Juvenile Case Manager Fund</t>
  </si>
  <si>
    <t xml:space="preserve">PEG Cable Franchise Fund </t>
  </si>
  <si>
    <t>Sale of Property</t>
  </si>
  <si>
    <t>Equipment Replacement Fund</t>
  </si>
  <si>
    <t xml:space="preserve">Enterprise Maintenance and Equipment Fund </t>
  </si>
  <si>
    <t>Interfund Transfers - General Fund</t>
  </si>
  <si>
    <t>Edwards Aquifer Habitat Conservation Plan Fund</t>
  </si>
  <si>
    <t xml:space="preserve">Recreation Center Operations and Fee Assistance Fund </t>
  </si>
  <si>
    <t xml:space="preserve">Fire Apparatus Replacement and Maintenance Fund </t>
  </si>
  <si>
    <t>Hotel Occupancy Tax</t>
  </si>
  <si>
    <t>Penalty</t>
  </si>
  <si>
    <t>Hotel/Motel Tax Fund</t>
  </si>
  <si>
    <t>Special Revenue Funds</t>
  </si>
  <si>
    <t>Ad Valorem Tax - Penalties and Interest</t>
  </si>
  <si>
    <t>Debt Service Fund</t>
  </si>
  <si>
    <t xml:space="preserve">  Premiums</t>
  </si>
  <si>
    <t xml:space="preserve">  Retiree and Cobra</t>
  </si>
  <si>
    <t xml:space="preserve">  Interest Income</t>
  </si>
  <si>
    <t>Self Insurance Fund</t>
  </si>
  <si>
    <t>Debt Service and Internal Funds</t>
  </si>
  <si>
    <t>2013 General Obligation Bond Fund</t>
  </si>
  <si>
    <t>Capital Improvement Funds</t>
  </si>
  <si>
    <t>Salaries</t>
  </si>
  <si>
    <t>FICA/Medicare Tax</t>
  </si>
  <si>
    <t>Telecommunication and Data</t>
  </si>
  <si>
    <t>Building Rental</t>
  </si>
  <si>
    <t>Printing Services</t>
  </si>
  <si>
    <t>Professional Development</t>
  </si>
  <si>
    <t>Travel and Reimbursement</t>
  </si>
  <si>
    <t>Dues and Subscriptions</t>
  </si>
  <si>
    <t>Other Purchased Services</t>
  </si>
  <si>
    <t>Office Supplies</t>
  </si>
  <si>
    <t>Postage</t>
  </si>
  <si>
    <t>Operating Supplies</t>
  </si>
  <si>
    <t>Food</t>
  </si>
  <si>
    <t>City Council</t>
  </si>
  <si>
    <t>Overtime</t>
  </si>
  <si>
    <t>Longevity</t>
  </si>
  <si>
    <t>Car Allowance</t>
  </si>
  <si>
    <t>Insurance</t>
  </si>
  <si>
    <t>Retirement</t>
  </si>
  <si>
    <t>Workers Compensation</t>
  </si>
  <si>
    <t>Uniforms</t>
  </si>
  <si>
    <t>Legal Services</t>
  </si>
  <si>
    <t>Rental of Equip and Vehicles</t>
  </si>
  <si>
    <t>Organization Dues</t>
  </si>
  <si>
    <t>Computer, Telecomm Hardware</t>
  </si>
  <si>
    <t>City Attorney</t>
  </si>
  <si>
    <t>Utility Service</t>
  </si>
  <si>
    <t>Advertising</t>
  </si>
  <si>
    <t>Election Supplies</t>
  </si>
  <si>
    <t>Computer Supplies</t>
  </si>
  <si>
    <t>Software Licenses and Maintenance Agreements</t>
  </si>
  <si>
    <t>City Secretary</t>
  </si>
  <si>
    <t>Tuition Reimbursement</t>
  </si>
  <si>
    <t>Licensed Professional Services</t>
  </si>
  <si>
    <t>Tools, Parts and Equipment</t>
  </si>
  <si>
    <t>Employee Recognition and Honor</t>
  </si>
  <si>
    <t>City Manager's Office</t>
  </si>
  <si>
    <t>Automotive Maint and Repair</t>
  </si>
  <si>
    <t>Licenses</t>
  </si>
  <si>
    <t>Vehicle &amp; Machinery Parts,Supp</t>
  </si>
  <si>
    <t>Safety Equipment</t>
  </si>
  <si>
    <t>Software Licenses and Maint</t>
  </si>
  <si>
    <t>Capital Projects</t>
  </si>
  <si>
    <t>Administration</t>
  </si>
  <si>
    <t>Certification &amp; Specialty Pay</t>
  </si>
  <si>
    <t>Drug Testing</t>
  </si>
  <si>
    <t>Human Resources</t>
  </si>
  <si>
    <t xml:space="preserve">Finance </t>
  </si>
  <si>
    <t>Other Equip Maint and Repair</t>
  </si>
  <si>
    <t>Information Technology</t>
  </si>
  <si>
    <t>General Government</t>
  </si>
  <si>
    <t>Signs</t>
  </si>
  <si>
    <t>Planning</t>
  </si>
  <si>
    <t>Landscape Services</t>
  </si>
  <si>
    <t>Radio Services</t>
  </si>
  <si>
    <t>Tools, Parts, and Equipment</t>
  </si>
  <si>
    <t>Janitorial Supplies</t>
  </si>
  <si>
    <t>Vehicle and Machinery Parts and Supplies</t>
  </si>
  <si>
    <t>Enviornmental Services</t>
  </si>
  <si>
    <t>Facilities Maint and Repair</t>
  </si>
  <si>
    <t>Building</t>
  </si>
  <si>
    <t>FICA Tax</t>
  </si>
  <si>
    <t>Worker's Compensation</t>
  </si>
  <si>
    <t>Rental of Equipment Maintenance and Repair</t>
  </si>
  <si>
    <t>Printing</t>
  </si>
  <si>
    <t>Computer, Telecommunication Hardware and Off-the-Shelf Software</t>
  </si>
  <si>
    <t>Merchandise</t>
  </si>
  <si>
    <t>Main Street</t>
  </si>
  <si>
    <t>Planning and Community Development</t>
  </si>
  <si>
    <t>Billing</t>
  </si>
  <si>
    <t>Ammunition</t>
  </si>
  <si>
    <t>Support Services</t>
  </si>
  <si>
    <t>Step-Up Pay</t>
  </si>
  <si>
    <t>Utility Svce (Elec,Wtr,WasteW)</t>
  </si>
  <si>
    <t>Gas Utilities Service</t>
  </si>
  <si>
    <t>Emergency Medical Supplies</t>
  </si>
  <si>
    <t>Operations</t>
  </si>
  <si>
    <t>Emergency Management</t>
  </si>
  <si>
    <t>Fire</t>
  </si>
  <si>
    <t>Reimbursable Overtime</t>
  </si>
  <si>
    <t>Other Equipment</t>
  </si>
  <si>
    <t>Vehicles</t>
  </si>
  <si>
    <t>Patrol</t>
  </si>
  <si>
    <t>Special Investigation</t>
  </si>
  <si>
    <t xml:space="preserve">Criminal Investigations </t>
  </si>
  <si>
    <t>Police</t>
  </si>
  <si>
    <t>Municipal Court</t>
  </si>
  <si>
    <t>Public Safety</t>
  </si>
  <si>
    <t xml:space="preserve">Engineering </t>
  </si>
  <si>
    <t>Street Lighting/Signals Util</t>
  </si>
  <si>
    <t>Paved Surfaces Repair</t>
  </si>
  <si>
    <t>Street Lighting &amp; Signals Supp</t>
  </si>
  <si>
    <t>Paved Surfaces Materials</t>
  </si>
  <si>
    <t>Streets</t>
  </si>
  <si>
    <t>Chemical and Agricultural Supp</t>
  </si>
  <si>
    <t>Drainage Supplies</t>
  </si>
  <si>
    <t>Drainage</t>
  </si>
  <si>
    <t>Facilities Maint &amp; Improvement</t>
  </si>
  <si>
    <t xml:space="preserve">Software Licenses and Maintenance Agreements </t>
  </si>
  <si>
    <t>Public Works</t>
  </si>
  <si>
    <t>Park Maintenance and Repair</t>
  </si>
  <si>
    <t>Other Improvements</t>
  </si>
  <si>
    <t>Aquatics</t>
  </si>
  <si>
    <t>Rangers</t>
  </si>
  <si>
    <t>Athletics</t>
  </si>
  <si>
    <t>Refuse Disposal</t>
  </si>
  <si>
    <t xml:space="preserve">Licenses </t>
  </si>
  <si>
    <t>Cemetery Management</t>
  </si>
  <si>
    <t>Property Insurance</t>
  </si>
  <si>
    <t>Das Rec</t>
  </si>
  <si>
    <t>Parks Maintenance and Repair</t>
  </si>
  <si>
    <t>Chemical and Agricultural</t>
  </si>
  <si>
    <t xml:space="preserve">Merchandise </t>
  </si>
  <si>
    <t>Nature Center</t>
  </si>
  <si>
    <t>Parks and Recreation</t>
  </si>
  <si>
    <t>Gas Utility Service</t>
  </si>
  <si>
    <t>Landscape Service</t>
  </si>
  <si>
    <t>Automotive Maintenance and Repair</t>
  </si>
  <si>
    <t>Other Equip and Vehicles</t>
  </si>
  <si>
    <t>Vehicle &amp; Machinery Parts, Supp</t>
  </si>
  <si>
    <t>Food for Resale</t>
  </si>
  <si>
    <t xml:space="preserve">Food </t>
  </si>
  <si>
    <t>Library Books</t>
  </si>
  <si>
    <t xml:space="preserve">Library </t>
  </si>
  <si>
    <t>Westside Community Center</t>
  </si>
  <si>
    <t>Library Services</t>
  </si>
  <si>
    <t>Audit Services</t>
  </si>
  <si>
    <t>Tax Services</t>
  </si>
  <si>
    <t>Liability Insurance</t>
  </si>
  <si>
    <t>Insurance - Deductibles</t>
  </si>
  <si>
    <t>Insurance - Unemployment</t>
  </si>
  <si>
    <t>Banking Services</t>
  </si>
  <si>
    <t xml:space="preserve">Non-Departmental </t>
  </si>
  <si>
    <t>Undesignated Funds</t>
  </si>
  <si>
    <t>Non-Departmental Total</t>
  </si>
  <si>
    <t xml:space="preserve">Operating Transfers out- Facilities Maintenance </t>
  </si>
  <si>
    <t xml:space="preserve">General Fund </t>
  </si>
  <si>
    <t>Temporary Help</t>
  </si>
  <si>
    <t>Environmental Services</t>
  </si>
  <si>
    <t>Fuel and Oil for Resale</t>
  </si>
  <si>
    <t>Other Compensation and Benefit</t>
  </si>
  <si>
    <t>Interest Payment</t>
  </si>
  <si>
    <t>Refuse Containers</t>
  </si>
  <si>
    <t>Residential</t>
  </si>
  <si>
    <t>Recycling</t>
  </si>
  <si>
    <t xml:space="preserve">Commercial </t>
  </si>
  <si>
    <t>Admin</t>
  </si>
  <si>
    <t>Service Center</t>
  </si>
  <si>
    <t>Parks-Parks Maintenance</t>
  </si>
  <si>
    <t>Administration-City Manager</t>
  </si>
  <si>
    <t>Police-Patrol</t>
  </si>
  <si>
    <t>.</t>
  </si>
  <si>
    <t>Software Licenses and Maintenance</t>
  </si>
  <si>
    <t>Non-Departmental</t>
  </si>
  <si>
    <t>Fire-Support Services</t>
  </si>
  <si>
    <t>Tools, Parts, &amp; Equipment</t>
  </si>
  <si>
    <t>Public Works-Drainage</t>
  </si>
  <si>
    <t>Facilities Maintenance</t>
  </si>
  <si>
    <t>Support Services-IT</t>
  </si>
  <si>
    <t>Police-Administration</t>
  </si>
  <si>
    <t>Public Works- Service Center</t>
  </si>
  <si>
    <t>Library</t>
  </si>
  <si>
    <t>Faust Library Fund</t>
  </si>
  <si>
    <t>Fiscal Agent Services</t>
  </si>
  <si>
    <t>Principal Payment</t>
  </si>
  <si>
    <t>Medical/Dental/Vision Claims</t>
  </si>
  <si>
    <t>Admin Expense</t>
  </si>
  <si>
    <t>Parks CIP</t>
  </si>
  <si>
    <t xml:space="preserve">2004 C of O's </t>
  </si>
  <si>
    <t>2007 C of O's</t>
  </si>
  <si>
    <t>2008 C of O's</t>
  </si>
  <si>
    <t>2009 C of O's</t>
  </si>
  <si>
    <t>2011 C of O's</t>
  </si>
  <si>
    <t>2012 C of O's</t>
  </si>
  <si>
    <t>2013 C of O's</t>
  </si>
  <si>
    <t>2014 C of O's</t>
  </si>
  <si>
    <t>2015 C of O's</t>
  </si>
  <si>
    <t>2015 Tax Notes</t>
  </si>
  <si>
    <t>2019 Cap Imp/Bond Fund</t>
  </si>
  <si>
    <t>Roadway Impact Fee</t>
  </si>
  <si>
    <t>Capital Improvement Projects</t>
  </si>
  <si>
    <t>Fiscal Year 2019-20</t>
  </si>
  <si>
    <t xml:space="preserve">This worksheet contains the Revenues and Expenditure for the FY 2019-20 Budget Year. All data is collected from the City of New Braunfels FY 2019-20 Budget book which can be found </t>
  </si>
  <si>
    <t>Utilize the left hand column to expand revenue and expenditure data to the desired detail.</t>
  </si>
  <si>
    <t>FY 2019-20 Adopted Budget (Revenues)</t>
  </si>
  <si>
    <t>Charter Communications</t>
  </si>
  <si>
    <t>Fire Development Fees</t>
  </si>
  <si>
    <t>Aquatics Fees</t>
  </si>
  <si>
    <t>Recreation Programs</t>
  </si>
  <si>
    <t>Economic Development Agreements</t>
  </si>
  <si>
    <t>State Funds (Grants &amp; Contr)</t>
  </si>
  <si>
    <t>Fuel Sales</t>
  </si>
  <si>
    <t>Airport Ancillary Fees</t>
  </si>
  <si>
    <t>Refuse Collection Fees</t>
  </si>
  <si>
    <t xml:space="preserve">  Recycling Collection Fees</t>
  </si>
  <si>
    <t>Interest on Investments</t>
  </si>
  <si>
    <t>Civic Center Equipment Rental</t>
  </si>
  <si>
    <t>Facilities Maintenance Fund</t>
  </si>
  <si>
    <t>Emergency Services Cost Recovery</t>
  </si>
  <si>
    <t>2011 C of Os</t>
  </si>
  <si>
    <t>2013 Certificates of Obligation</t>
  </si>
  <si>
    <t>CenterPoint/Entex Gas</t>
  </si>
  <si>
    <t>Taxes and Franchise Fees</t>
  </si>
  <si>
    <t>Licenses and Permits</t>
  </si>
  <si>
    <t>Misc.- Subject to Sales Tax</t>
  </si>
  <si>
    <t>Misc. - Subject to Sales Tax</t>
  </si>
  <si>
    <t>Telecommunication Franchise</t>
  </si>
  <si>
    <t>Facility Maintenance</t>
  </si>
  <si>
    <t xml:space="preserve">Contingency </t>
  </si>
  <si>
    <t>Pre-Employment Physical</t>
  </si>
  <si>
    <t>Furniture</t>
  </si>
  <si>
    <t xml:space="preserve">Computer, Telecom Hardware </t>
  </si>
  <si>
    <t>Facilities Main &amp; Improvement</t>
  </si>
  <si>
    <t>FY 2019-20 Adopted Budget (Expenditures)</t>
  </si>
  <si>
    <t>Heavy Machinery &amp; Equipment</t>
  </si>
  <si>
    <t xml:space="preserve">Other Compensation and Benefits </t>
  </si>
  <si>
    <t>Transfers Out- Computer Replacement</t>
  </si>
  <si>
    <t xml:space="preserve">CASA of Central Texas </t>
  </si>
  <si>
    <t xml:space="preserve">Family Life Center &amp; Counseling </t>
  </si>
  <si>
    <t xml:space="preserve">River City Advocacy </t>
  </si>
  <si>
    <t xml:space="preserve">SA Food Bank </t>
  </si>
  <si>
    <t xml:space="preserve">Comal County Senior Meals on Wheels </t>
  </si>
  <si>
    <t xml:space="preserve">Comal County Habitat for Humanity </t>
  </si>
  <si>
    <t xml:space="preserve">Comal County Home Repair Program  </t>
  </si>
  <si>
    <t xml:space="preserve">Comal County Senior Minor Home Repair </t>
  </si>
  <si>
    <t xml:space="preserve">WCC- Lighting Replacements and Additions </t>
  </si>
  <si>
    <t xml:space="preserve">WCC- Roof Replacement </t>
  </si>
  <si>
    <t xml:space="preserve">Administration </t>
  </si>
  <si>
    <t xml:space="preserve">Tools, Parts, &amp; Equipment </t>
  </si>
  <si>
    <t>Paved Surface Repair</t>
  </si>
  <si>
    <t>Federal Court Awards Fund</t>
  </si>
  <si>
    <t>Police-Admin</t>
  </si>
  <si>
    <t>Non-Federal Court Awards Fund</t>
  </si>
  <si>
    <t>Arts &amp; Heritage Organization</t>
  </si>
  <si>
    <t>Professional Services</t>
  </si>
  <si>
    <t>2018 Tax Notes</t>
  </si>
  <si>
    <t>2013 Bond Fund</t>
  </si>
  <si>
    <t>2018 C of O's</t>
  </si>
  <si>
    <t>Employee</t>
  </si>
  <si>
    <t>Operating</t>
  </si>
  <si>
    <t>Capital</t>
  </si>
  <si>
    <t>Citification &amp; Specialty Pay</t>
  </si>
  <si>
    <t>Interfund Transfers'</t>
  </si>
  <si>
    <t>Contingencies</t>
  </si>
  <si>
    <t>Heavy Machinery and Equipment</t>
  </si>
  <si>
    <t>Capital Expenditures</t>
  </si>
  <si>
    <t>Traffic Fee</t>
  </si>
  <si>
    <t>Total FY 2019-20 Budgeted Expenditures</t>
  </si>
  <si>
    <t>Total FY 2019-20 Budgeted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</si>
</sst>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_(&quot;$&quot;* #,##0_);_(&quot;$&quot;* \(#,##0\);_(&quot;$&quot;* &quot;-&quot;??_);_(@_)"/>
    <numFmt numFmtId="167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i/>
      <u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68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2" fillId="2" borderId="0" xfId="3" applyFill="1" applyBorder="1" applyAlignment="1"/>
    <xf numFmtId="0" fontId="0" fillId="2" borderId="0" xfId="0" applyFill="1" applyBorder="1" applyAlignment="1">
      <alignment vertical="top" wrapText="1"/>
    </xf>
    <xf numFmtId="0" fontId="0" fillId="2" borderId="0" xfId="0" applyFill="1" applyBorder="1"/>
    <xf numFmtId="0" fontId="0" fillId="2" borderId="5" xfId="0" applyFill="1" applyBorder="1"/>
    <xf numFmtId="0" fontId="0" fillId="2" borderId="4" xfId="0" applyFill="1" applyBorder="1"/>
    <xf numFmtId="0" fontId="6" fillId="0" borderId="0" xfId="0" applyFont="1" applyFill="1"/>
    <xf numFmtId="49" fontId="7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 indent="3"/>
    </xf>
    <xf numFmtId="3" fontId="8" fillId="0" borderId="0" xfId="0" applyNumberFormat="1" applyFont="1" applyFill="1" applyAlignment="1">
      <alignment horizontal="right"/>
    </xf>
    <xf numFmtId="164" fontId="6" fillId="0" borderId="0" xfId="0" applyNumberFormat="1" applyFont="1" applyFill="1"/>
    <xf numFmtId="0" fontId="7" fillId="0" borderId="0" xfId="0" applyFont="1" applyFill="1" applyAlignment="1">
      <alignment horizontal="left" indent="4"/>
    </xf>
    <xf numFmtId="0" fontId="8" fillId="0" borderId="0" xfId="0" applyFont="1" applyFill="1" applyAlignment="1">
      <alignment horizontal="left" indent="1"/>
    </xf>
    <xf numFmtId="165" fontId="7" fillId="0" borderId="0" xfId="1" applyNumberFormat="1" applyFont="1" applyFill="1" applyAlignment="1">
      <alignment horizontal="left" indent="4"/>
    </xf>
    <xf numFmtId="49" fontId="7" fillId="0" borderId="0" xfId="2" applyNumberFormat="1" applyFont="1" applyFill="1" applyAlignment="1">
      <alignment horizontal="left" indent="4"/>
    </xf>
    <xf numFmtId="0" fontId="7" fillId="0" borderId="0" xfId="0" applyFont="1" applyFill="1" applyAlignment="1">
      <alignment horizontal="left" indent="5"/>
    </xf>
    <xf numFmtId="49" fontId="9" fillId="3" borderId="0" xfId="2" applyNumberFormat="1" applyFont="1" applyFill="1" applyAlignment="1">
      <alignment horizontal="left" indent="3"/>
    </xf>
    <xf numFmtId="3" fontId="10" fillId="3" borderId="0" xfId="0" applyNumberFormat="1" applyFont="1" applyFill="1" applyAlignment="1">
      <alignment horizontal="right"/>
    </xf>
    <xf numFmtId="0" fontId="8" fillId="3" borderId="0" xfId="0" applyFont="1" applyFill="1"/>
    <xf numFmtId="3" fontId="8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left" indent="3"/>
    </xf>
    <xf numFmtId="3" fontId="7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left" indent="2"/>
    </xf>
    <xf numFmtId="49" fontId="9" fillId="3" borderId="0" xfId="0" applyNumberFormat="1" applyFont="1" applyFill="1" applyAlignment="1">
      <alignment horizontal="left" indent="3"/>
    </xf>
    <xf numFmtId="49" fontId="7" fillId="3" borderId="0" xfId="0" applyNumberFormat="1" applyFont="1" applyFill="1" applyAlignment="1">
      <alignment horizontal="right"/>
    </xf>
    <xf numFmtId="49" fontId="9" fillId="3" borderId="0" xfId="0" applyNumberFormat="1" applyFont="1" applyFill="1" applyAlignment="1">
      <alignment horizontal="left" indent="2"/>
    </xf>
    <xf numFmtId="0" fontId="9" fillId="3" borderId="0" xfId="0" applyFont="1" applyFill="1" applyAlignment="1">
      <alignment horizontal="left" indent="3"/>
    </xf>
    <xf numFmtId="3" fontId="7" fillId="3" borderId="0" xfId="2" applyNumberFormat="1" applyFont="1" applyFill="1" applyAlignment="1">
      <alignment horizontal="right"/>
    </xf>
    <xf numFmtId="49" fontId="7" fillId="3" borderId="0" xfId="2" applyNumberFormat="1" applyFont="1" applyFill="1" applyAlignment="1">
      <alignment horizontal="left" indent="2"/>
    </xf>
    <xf numFmtId="0" fontId="8" fillId="0" borderId="0" xfId="0" applyFont="1" applyFill="1"/>
    <xf numFmtId="49" fontId="9" fillId="3" borderId="0" xfId="0" applyNumberFormat="1" applyFont="1" applyFill="1"/>
    <xf numFmtId="3" fontId="10" fillId="3" borderId="0" xfId="0" applyNumberFormat="1" applyFont="1" applyFill="1" applyBorder="1" applyAlignment="1">
      <alignment horizontal="right"/>
    </xf>
    <xf numFmtId="49" fontId="8" fillId="0" borderId="0" xfId="0" applyNumberFormat="1" applyFont="1" applyFill="1"/>
    <xf numFmtId="165" fontId="7" fillId="0" borderId="0" xfId="1" applyNumberFormat="1" applyFont="1" applyFill="1"/>
    <xf numFmtId="166" fontId="11" fillId="0" borderId="0" xfId="2" applyNumberFormat="1" applyFont="1" applyFill="1"/>
    <xf numFmtId="49" fontId="7" fillId="4" borderId="0" xfId="0" applyNumberFormat="1" applyFont="1" applyFill="1" applyAlignment="1">
      <alignment horizontal="left" indent="2"/>
    </xf>
    <xf numFmtId="3" fontId="8" fillId="4" borderId="0" xfId="0" applyNumberFormat="1" applyFont="1" applyFill="1" applyBorder="1" applyAlignment="1">
      <alignment horizontal="right"/>
    </xf>
    <xf numFmtId="3" fontId="7" fillId="4" borderId="0" xfId="1" applyNumberFormat="1" applyFont="1" applyFill="1" applyAlignment="1">
      <alignment horizontal="right"/>
    </xf>
    <xf numFmtId="3" fontId="8" fillId="4" borderId="0" xfId="0" applyNumberFormat="1" applyFont="1" applyFill="1" applyAlignment="1">
      <alignment horizontal="right"/>
    </xf>
    <xf numFmtId="3" fontId="6" fillId="0" borderId="0" xfId="0" applyNumberFormat="1" applyFont="1" applyFill="1"/>
    <xf numFmtId="165" fontId="11" fillId="0" borderId="0" xfId="1" applyNumberFormat="1" applyFont="1" applyFill="1"/>
    <xf numFmtId="49" fontId="9" fillId="4" borderId="0" xfId="0" applyNumberFormat="1" applyFont="1" applyFill="1" applyAlignment="1">
      <alignment horizontal="left"/>
    </xf>
    <xf numFmtId="3" fontId="10" fillId="4" borderId="0" xfId="0" applyNumberFormat="1" applyFont="1" applyFill="1" applyBorder="1" applyAlignment="1">
      <alignment horizontal="right"/>
    </xf>
    <xf numFmtId="49" fontId="7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49" fontId="7" fillId="5" borderId="0" xfId="0" applyNumberFormat="1" applyFont="1" applyFill="1" applyAlignment="1">
      <alignment horizontal="left" indent="2"/>
    </xf>
    <xf numFmtId="3" fontId="8" fillId="5" borderId="0" xfId="0" applyNumberFormat="1" applyFont="1" applyFill="1" applyBorder="1" applyAlignment="1">
      <alignment horizontal="right"/>
    </xf>
    <xf numFmtId="49" fontId="9" fillId="5" borderId="0" xfId="0" applyNumberFormat="1" applyFont="1" applyFill="1" applyAlignment="1">
      <alignment horizontal="left"/>
    </xf>
    <xf numFmtId="3" fontId="10" fillId="5" borderId="0" xfId="0" applyNumberFormat="1" applyFont="1" applyFill="1" applyBorder="1" applyAlignment="1">
      <alignment horizontal="right"/>
    </xf>
    <xf numFmtId="49" fontId="8" fillId="5" borderId="0" xfId="0" applyNumberFormat="1" applyFont="1" applyFill="1"/>
    <xf numFmtId="3" fontId="8" fillId="5" borderId="0" xfId="0" applyNumberFormat="1" applyFont="1" applyFill="1" applyAlignment="1">
      <alignment horizontal="right"/>
    </xf>
    <xf numFmtId="3" fontId="7" fillId="5" borderId="0" xfId="1" applyNumberFormat="1" applyFont="1" applyFill="1" applyAlignment="1">
      <alignment horizontal="right"/>
    </xf>
    <xf numFmtId="166" fontId="7" fillId="0" borderId="0" xfId="2" applyNumberFormat="1" applyFont="1" applyFill="1"/>
    <xf numFmtId="166" fontId="9" fillId="0" borderId="0" xfId="2" applyNumberFormat="1" applyFont="1" applyFill="1"/>
    <xf numFmtId="3" fontId="9" fillId="5" borderId="0" xfId="0" applyNumberFormat="1" applyFont="1" applyFill="1" applyAlignment="1">
      <alignment horizontal="right"/>
    </xf>
    <xf numFmtId="49" fontId="7" fillId="6" borderId="0" xfId="0" applyNumberFormat="1" applyFont="1" applyFill="1" applyAlignment="1">
      <alignment horizontal="left" indent="2"/>
    </xf>
    <xf numFmtId="3" fontId="8" fillId="6" borderId="0" xfId="0" applyNumberFormat="1" applyFont="1" applyFill="1" applyBorder="1" applyAlignment="1">
      <alignment horizontal="right"/>
    </xf>
    <xf numFmtId="49" fontId="9" fillId="6" borderId="0" xfId="0" applyNumberFormat="1" applyFont="1" applyFill="1" applyAlignment="1">
      <alignment horizontal="left" indent="1"/>
    </xf>
    <xf numFmtId="3" fontId="10" fillId="6" borderId="0" xfId="0" applyNumberFormat="1" applyFont="1" applyFill="1" applyBorder="1" applyAlignment="1">
      <alignment horizontal="right"/>
    </xf>
    <xf numFmtId="49" fontId="7" fillId="6" borderId="0" xfId="0" applyNumberFormat="1" applyFont="1" applyFill="1" applyAlignment="1">
      <alignment horizontal="left"/>
    </xf>
    <xf numFmtId="3" fontId="7" fillId="6" borderId="0" xfId="1" applyNumberFormat="1" applyFont="1" applyFill="1" applyAlignment="1">
      <alignment horizontal="right"/>
    </xf>
    <xf numFmtId="3" fontId="10" fillId="6" borderId="0" xfId="0" applyNumberFormat="1" applyFont="1" applyFill="1" applyAlignment="1">
      <alignment horizontal="right"/>
    </xf>
    <xf numFmtId="49" fontId="9" fillId="6" borderId="0" xfId="0" applyNumberFormat="1" applyFont="1" applyFill="1" applyAlignment="1">
      <alignment horizontal="left"/>
    </xf>
    <xf numFmtId="49" fontId="7" fillId="7" borderId="0" xfId="0" applyNumberFormat="1" applyFont="1" applyFill="1" applyAlignment="1">
      <alignment horizontal="left" indent="1"/>
    </xf>
    <xf numFmtId="3" fontId="7" fillId="7" borderId="0" xfId="0" applyNumberFormat="1" applyFont="1" applyFill="1" applyBorder="1" applyAlignment="1">
      <alignment horizontal="right"/>
    </xf>
    <xf numFmtId="0" fontId="11" fillId="0" borderId="0" xfId="0" applyFont="1" applyFill="1"/>
    <xf numFmtId="49" fontId="9" fillId="7" borderId="0" xfId="0" applyNumberFormat="1" applyFont="1" applyFill="1" applyAlignment="1">
      <alignment horizontal="left"/>
    </xf>
    <xf numFmtId="3" fontId="9" fillId="7" borderId="0" xfId="0" applyNumberFormat="1" applyFont="1" applyFill="1" applyBorder="1" applyAlignment="1">
      <alignment horizontal="right"/>
    </xf>
    <xf numFmtId="49" fontId="7" fillId="7" borderId="0" xfId="0" applyNumberFormat="1" applyFont="1" applyFill="1" applyAlignment="1">
      <alignment horizontal="left" indent="2"/>
    </xf>
    <xf numFmtId="3" fontId="7" fillId="7" borderId="0" xfId="1" applyNumberFormat="1" applyFont="1" applyFill="1" applyAlignment="1">
      <alignment horizontal="right"/>
    </xf>
    <xf numFmtId="3" fontId="9" fillId="7" borderId="0" xfId="0" applyNumberFormat="1" applyFont="1" applyFill="1" applyAlignment="1">
      <alignment horizontal="right"/>
    </xf>
    <xf numFmtId="3" fontId="7" fillId="0" borderId="0" xfId="2" applyNumberFormat="1" applyFont="1" applyFill="1" applyAlignment="1">
      <alignment horizontal="right"/>
    </xf>
    <xf numFmtId="3" fontId="10" fillId="7" borderId="0" xfId="0" applyNumberFormat="1" applyFont="1" applyFill="1" applyBorder="1" applyAlignment="1">
      <alignment horizontal="right"/>
    </xf>
    <xf numFmtId="49" fontId="7" fillId="0" borderId="0" xfId="0" applyNumberFormat="1" applyFont="1" applyFill="1" applyAlignment="1">
      <alignment horizontal="left" indent="2"/>
    </xf>
    <xf numFmtId="3" fontId="7" fillId="0" borderId="0" xfId="1" applyNumberFormat="1" applyFont="1" applyFill="1" applyAlignment="1">
      <alignment horizontal="right"/>
    </xf>
    <xf numFmtId="49" fontId="9" fillId="0" borderId="0" xfId="2" applyNumberFormat="1" applyFont="1" applyFill="1" applyAlignment="1">
      <alignment horizontal="left"/>
    </xf>
    <xf numFmtId="3" fontId="10" fillId="0" borderId="0" xfId="0" applyNumberFormat="1" applyFont="1" applyFill="1" applyBorder="1" applyAlignment="1">
      <alignment horizontal="right"/>
    </xf>
    <xf numFmtId="49" fontId="9" fillId="0" borderId="0" xfId="0" applyNumberFormat="1" applyFont="1" applyFill="1" applyAlignment="1">
      <alignment horizontal="left"/>
    </xf>
    <xf numFmtId="3" fontId="9" fillId="0" borderId="0" xfId="2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9" fillId="0" borderId="0" xfId="1" applyNumberFormat="1" applyFont="1" applyFill="1" applyAlignment="1">
      <alignment horizontal="right"/>
    </xf>
    <xf numFmtId="165" fontId="12" fillId="0" borderId="0" xfId="1" applyNumberFormat="1" applyFont="1" applyFill="1"/>
    <xf numFmtId="166" fontId="13" fillId="0" borderId="0" xfId="2" applyNumberFormat="1" applyFont="1" applyFill="1"/>
    <xf numFmtId="165" fontId="11" fillId="0" borderId="0" xfId="1" applyNumberFormat="1" applyFont="1" applyFill="1" applyAlignment="1">
      <alignment horizontal="center"/>
    </xf>
    <xf numFmtId="165" fontId="9" fillId="0" borderId="0" xfId="1" applyNumberFormat="1" applyFont="1" applyFill="1"/>
    <xf numFmtId="49" fontId="9" fillId="0" borderId="0" xfId="0" applyNumberFormat="1" applyFont="1" applyFill="1" applyBorder="1" applyAlignment="1"/>
    <xf numFmtId="49" fontId="7" fillId="0" borderId="0" xfId="0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>
      <alignment horizontal="left" indent="2"/>
    </xf>
    <xf numFmtId="49" fontId="9" fillId="0" borderId="0" xfId="0" applyNumberFormat="1" applyFont="1" applyFill="1"/>
    <xf numFmtId="49" fontId="8" fillId="0" borderId="0" xfId="0" applyNumberFormat="1" applyFont="1" applyFill="1" applyAlignment="1">
      <alignment horizontal="left" indent="2"/>
    </xf>
    <xf numFmtId="3" fontId="6" fillId="0" borderId="0" xfId="0" applyNumberFormat="1" applyFont="1" applyFill="1" applyAlignment="1">
      <alignment horizontal="right"/>
    </xf>
    <xf numFmtId="49" fontId="15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left" indent="2"/>
    </xf>
    <xf numFmtId="3" fontId="8" fillId="0" borderId="0" xfId="0" applyNumberFormat="1" applyFont="1" applyFill="1"/>
    <xf numFmtId="0" fontId="0" fillId="0" borderId="0" xfId="0" applyFill="1"/>
    <xf numFmtId="0" fontId="10" fillId="0" borderId="0" xfId="0" applyFont="1" applyFill="1" applyAlignment="1">
      <alignment horizontal="left" indent="2"/>
    </xf>
    <xf numFmtId="3" fontId="10" fillId="0" borderId="0" xfId="0" applyNumberFormat="1" applyFont="1" applyFill="1" applyBorder="1"/>
    <xf numFmtId="3" fontId="7" fillId="0" borderId="0" xfId="0" applyNumberFormat="1" applyFont="1" applyFill="1"/>
    <xf numFmtId="3" fontId="10" fillId="0" borderId="0" xfId="0" applyNumberFormat="1" applyFont="1" applyFill="1"/>
    <xf numFmtId="0" fontId="16" fillId="0" borderId="0" xfId="0" applyFont="1" applyFill="1" applyAlignment="1">
      <alignment horizontal="left" indent="1"/>
    </xf>
    <xf numFmtId="3" fontId="17" fillId="0" borderId="0" xfId="0" applyNumberFormat="1" applyFont="1" applyFill="1"/>
    <xf numFmtId="3" fontId="10" fillId="0" borderId="7" xfId="0" applyNumberFormat="1" applyFont="1" applyFill="1" applyBorder="1"/>
    <xf numFmtId="0" fontId="17" fillId="0" borderId="0" xfId="0" applyFont="1" applyFill="1"/>
    <xf numFmtId="0" fontId="10" fillId="3" borderId="0" xfId="0" applyFont="1" applyFill="1"/>
    <xf numFmtId="3" fontId="16" fillId="3" borderId="0" xfId="0" applyNumberFormat="1" applyFont="1" applyFill="1" applyBorder="1" applyAlignment="1">
      <alignment horizontal="left"/>
    </xf>
    <xf numFmtId="3" fontId="16" fillId="3" borderId="0" xfId="0" applyNumberFormat="1" applyFont="1" applyFill="1" applyBorder="1"/>
    <xf numFmtId="0" fontId="8" fillId="3" borderId="0" xfId="0" applyFont="1" applyFill="1" applyAlignment="1">
      <alignment horizontal="left" indent="2"/>
    </xf>
    <xf numFmtId="3" fontId="8" fillId="3" borderId="0" xfId="0" applyNumberFormat="1" applyFont="1" applyFill="1"/>
    <xf numFmtId="0" fontId="16" fillId="3" borderId="0" xfId="0" applyFont="1" applyFill="1" applyAlignment="1">
      <alignment horizontal="left" indent="1"/>
    </xf>
    <xf numFmtId="3" fontId="10" fillId="3" borderId="0" xfId="0" applyNumberFormat="1" applyFont="1" applyFill="1"/>
    <xf numFmtId="0" fontId="10" fillId="3" borderId="0" xfId="0" applyFont="1" applyFill="1" applyAlignment="1">
      <alignment horizontal="left" indent="1"/>
    </xf>
    <xf numFmtId="3" fontId="16" fillId="3" borderId="0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 indent="2"/>
    </xf>
    <xf numFmtId="8" fontId="0" fillId="0" borderId="0" xfId="0" applyNumberFormat="1" applyFill="1"/>
    <xf numFmtId="8" fontId="6" fillId="0" borderId="0" xfId="0" applyNumberFormat="1" applyFont="1" applyFill="1"/>
    <xf numFmtId="8" fontId="17" fillId="0" borderId="0" xfId="0" applyNumberFormat="1" applyFont="1" applyFill="1"/>
    <xf numFmtId="3" fontId="16" fillId="3" borderId="0" xfId="0" applyNumberFormat="1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7" fillId="8" borderId="0" xfId="0" applyFont="1" applyFill="1" applyAlignment="1">
      <alignment horizontal="left" indent="2"/>
    </xf>
    <xf numFmtId="167" fontId="8" fillId="0" borderId="0" xfId="0" applyNumberFormat="1" applyFont="1" applyFill="1"/>
    <xf numFmtId="0" fontId="7" fillId="0" borderId="0" xfId="0" applyFont="1" applyFill="1" applyAlignment="1">
      <alignment horizontal="left" indent="2"/>
    </xf>
    <xf numFmtId="164" fontId="8" fillId="0" borderId="0" xfId="0" applyNumberFormat="1" applyFont="1" applyFill="1"/>
    <xf numFmtId="3" fontId="10" fillId="5" borderId="0" xfId="0" applyNumberFormat="1" applyFont="1" applyFill="1"/>
    <xf numFmtId="3" fontId="10" fillId="6" borderId="0" xfId="0" applyNumberFormat="1" applyFont="1" applyFill="1"/>
    <xf numFmtId="49" fontId="9" fillId="0" borderId="0" xfId="0" applyNumberFormat="1" applyFont="1" applyFill="1" applyAlignment="1">
      <alignment horizontal="left" indent="1"/>
    </xf>
    <xf numFmtId="0" fontId="9" fillId="0" borderId="0" xfId="0" applyFont="1" applyFill="1" applyAlignment="1">
      <alignment horizontal="left" indent="1"/>
    </xf>
    <xf numFmtId="49" fontId="9" fillId="8" borderId="0" xfId="0" applyNumberFormat="1" applyFont="1" applyFill="1" applyAlignment="1">
      <alignment horizontal="left"/>
    </xf>
    <xf numFmtId="3" fontId="10" fillId="8" borderId="0" xfId="0" applyNumberFormat="1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left" indent="2"/>
    </xf>
    <xf numFmtId="0" fontId="7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left" indent="3"/>
    </xf>
    <xf numFmtId="49" fontId="7" fillId="0" borderId="0" xfId="0" applyNumberFormat="1" applyFont="1" applyFill="1" applyAlignment="1">
      <alignment horizontal="left" indent="3"/>
    </xf>
    <xf numFmtId="164" fontId="8" fillId="0" borderId="0" xfId="0" applyNumberFormat="1" applyFont="1" applyFill="1" applyAlignment="1">
      <alignment horizontal="left" indent="3"/>
    </xf>
    <xf numFmtId="0" fontId="7" fillId="0" borderId="0" xfId="0" applyFont="1" applyFill="1" applyAlignment="1">
      <alignment horizontal="left" indent="1"/>
    </xf>
    <xf numFmtId="0" fontId="9" fillId="0" borderId="0" xfId="0" applyFont="1" applyFill="1" applyBorder="1" applyAlignment="1"/>
    <xf numFmtId="0" fontId="7" fillId="0" borderId="0" xfId="0" applyFont="1" applyFill="1" applyBorder="1" applyAlignment="1">
      <alignment horizontal="left" indent="2"/>
    </xf>
    <xf numFmtId="0" fontId="7" fillId="0" borderId="0" xfId="0" applyFont="1" applyFill="1"/>
    <xf numFmtId="0" fontId="9" fillId="0" borderId="0" xfId="0" applyFont="1" applyFill="1"/>
    <xf numFmtId="0" fontId="2" fillId="0" borderId="0" xfId="3" applyFill="1"/>
    <xf numFmtId="0" fontId="9" fillId="0" borderId="0" xfId="0" applyFont="1" applyFill="1" applyAlignment="1">
      <alignment horizontal="left" indent="4"/>
    </xf>
    <xf numFmtId="3" fontId="10" fillId="0" borderId="0" xfId="0" applyNumberFormat="1" applyFont="1" applyFill="1" applyAlignment="1">
      <alignment horizontal="right"/>
    </xf>
    <xf numFmtId="1" fontId="0" fillId="0" borderId="0" xfId="0" applyNumberFormat="1" applyFill="1"/>
    <xf numFmtId="3" fontId="8" fillId="8" borderId="0" xfId="0" applyNumberFormat="1" applyFont="1" applyFill="1"/>
    <xf numFmtId="0" fontId="7" fillId="5" borderId="0" xfId="0" applyFont="1" applyFill="1" applyAlignment="1">
      <alignment horizontal="left" indent="2"/>
    </xf>
    <xf numFmtId="3" fontId="8" fillId="5" borderId="0" xfId="0" applyNumberFormat="1" applyFont="1" applyFill="1"/>
    <xf numFmtId="164" fontId="8" fillId="5" borderId="0" xfId="0" applyNumberFormat="1" applyFont="1" applyFill="1"/>
    <xf numFmtId="165" fontId="18" fillId="0" borderId="0" xfId="1" applyNumberFormat="1" applyFont="1" applyFill="1"/>
    <xf numFmtId="164" fontId="7" fillId="0" borderId="0" xfId="0" applyNumberFormat="1" applyFont="1" applyFill="1"/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6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49" fontId="5" fillId="0" borderId="4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left" vertical="center"/>
    </xf>
    <xf numFmtId="49" fontId="14" fillId="0" borderId="4" xfId="0" applyNumberFormat="1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left" vertical="center"/>
    </xf>
    <xf numFmtId="49" fontId="14" fillId="0" borderId="7" xfId="0" applyNumberFormat="1" applyFont="1" applyFill="1" applyBorder="1" applyAlignment="1">
      <alignment horizontal="left" vertical="center"/>
    </xf>
    <xf numFmtId="0" fontId="10" fillId="0" borderId="0" xfId="0" applyFont="1" applyFill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btexas.org/DocumentCenter/View/15852/FY-2019-20-Proposed-Budg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2D2DC-72BA-4182-AADD-F6F9C2A8070C}">
  <dimension ref="A1:X15"/>
  <sheetViews>
    <sheetView tabSelected="1" workbookViewId="0">
      <selection activeCell="U25" sqref="U25"/>
    </sheetView>
  </sheetViews>
  <sheetFormatPr defaultRowHeight="15" x14ac:dyDescent="0.25"/>
  <cols>
    <col min="1" max="16384" width="9.140625" style="2"/>
  </cols>
  <sheetData>
    <row r="1" spans="1:24" ht="23.25" x14ac:dyDescent="0.35">
      <c r="A1" s="1" t="s">
        <v>0</v>
      </c>
    </row>
    <row r="2" spans="1:24" ht="23.25" x14ac:dyDescent="0.35">
      <c r="A2" s="3" t="s">
        <v>307</v>
      </c>
    </row>
    <row r="4" spans="1:24" ht="30" customHeight="1" x14ac:dyDescent="0.25">
      <c r="A4" s="153" t="s">
        <v>308</v>
      </c>
      <c r="B4" s="154"/>
      <c r="C4" s="154"/>
      <c r="D4" s="154"/>
      <c r="E4" s="154"/>
      <c r="F4" s="154"/>
      <c r="G4" s="154"/>
      <c r="H4" s="154"/>
      <c r="I4" s="155"/>
      <c r="P4" s="4"/>
      <c r="Q4" s="4"/>
      <c r="R4" s="4"/>
      <c r="S4" s="4"/>
      <c r="T4" s="4"/>
      <c r="U4" s="4"/>
      <c r="V4" s="4"/>
      <c r="W4" s="4"/>
      <c r="X4" s="4"/>
    </row>
    <row r="5" spans="1:24" x14ac:dyDescent="0.25">
      <c r="A5" s="143" t="s">
        <v>1</v>
      </c>
      <c r="B5" s="5"/>
      <c r="C5" s="5"/>
      <c r="D5" s="5"/>
      <c r="E5" s="5"/>
      <c r="F5" s="5"/>
      <c r="G5" s="5"/>
      <c r="H5" s="6"/>
      <c r="I5" s="7"/>
    </row>
    <row r="6" spans="1:24" x14ac:dyDescent="0.25">
      <c r="A6" s="8"/>
      <c r="B6" s="6"/>
      <c r="C6" s="6"/>
      <c r="D6" s="6"/>
      <c r="E6" s="6"/>
      <c r="F6" s="6"/>
      <c r="G6" s="6"/>
      <c r="H6" s="6"/>
      <c r="I6" s="7"/>
    </row>
    <row r="7" spans="1:24" x14ac:dyDescent="0.25">
      <c r="A7" s="8" t="s">
        <v>309</v>
      </c>
      <c r="B7" s="6"/>
      <c r="C7" s="6"/>
      <c r="D7" s="6"/>
      <c r="E7" s="6"/>
      <c r="F7" s="6"/>
      <c r="G7" s="6"/>
      <c r="H7" s="6"/>
      <c r="I7" s="7"/>
    </row>
    <row r="8" spans="1:24" x14ac:dyDescent="0.25">
      <c r="A8" s="8"/>
      <c r="B8" s="6"/>
      <c r="C8" s="6"/>
      <c r="D8" s="6"/>
      <c r="E8" s="6"/>
      <c r="F8" s="6"/>
      <c r="G8" s="6"/>
      <c r="H8" s="6"/>
      <c r="I8" s="7"/>
    </row>
    <row r="9" spans="1:24" ht="31.5" customHeight="1" x14ac:dyDescent="0.25">
      <c r="A9" s="156" t="s">
        <v>2</v>
      </c>
      <c r="B9" s="157"/>
      <c r="C9" s="157"/>
      <c r="D9" s="157"/>
      <c r="E9" s="157"/>
      <c r="F9" s="157"/>
      <c r="G9" s="157"/>
      <c r="H9" s="157"/>
      <c r="I9" s="158"/>
    </row>
    <row r="10" spans="1:24" x14ac:dyDescent="0.25">
      <c r="A10" s="5"/>
      <c r="B10" s="5"/>
      <c r="C10" s="5"/>
      <c r="D10" s="5"/>
      <c r="E10" s="5"/>
      <c r="F10" s="5"/>
      <c r="G10" s="5"/>
      <c r="H10" s="6"/>
      <c r="I10" s="6"/>
    </row>
    <row r="11" spans="1:24" x14ac:dyDescent="0.25">
      <c r="A11" s="5"/>
      <c r="B11" s="5"/>
      <c r="C11" s="5"/>
      <c r="D11" s="5"/>
      <c r="E11" s="5"/>
      <c r="F11" s="5"/>
      <c r="G11" s="5"/>
      <c r="H11" s="6"/>
      <c r="I11" s="6"/>
    </row>
    <row r="12" spans="1:24" x14ac:dyDescent="0.25">
      <c r="A12" s="5"/>
      <c r="B12" s="5"/>
      <c r="C12" s="5"/>
      <c r="D12" s="5"/>
      <c r="E12" s="5"/>
      <c r="F12" s="5"/>
      <c r="G12" s="5"/>
      <c r="H12" s="6"/>
      <c r="I12" s="6"/>
    </row>
    <row r="13" spans="1:24" x14ac:dyDescent="0.25">
      <c r="A13" s="5"/>
      <c r="B13" s="5"/>
      <c r="C13" s="5"/>
      <c r="D13" s="5"/>
      <c r="E13" s="5"/>
      <c r="F13" s="5"/>
      <c r="G13" s="5"/>
      <c r="H13" s="6"/>
      <c r="I13" s="6"/>
    </row>
    <row r="14" spans="1:24" x14ac:dyDescent="0.25">
      <c r="A14" s="5"/>
      <c r="B14" s="5"/>
      <c r="C14" s="5"/>
      <c r="D14" s="5"/>
      <c r="E14" s="5"/>
      <c r="F14" s="5"/>
      <c r="G14" s="5"/>
      <c r="H14" s="6"/>
      <c r="I14" s="6"/>
    </row>
    <row r="15" spans="1:24" x14ac:dyDescent="0.25">
      <c r="A15" s="6"/>
      <c r="B15" s="6"/>
      <c r="C15" s="6"/>
      <c r="D15" s="6"/>
      <c r="E15" s="6"/>
      <c r="F15" s="6"/>
      <c r="G15" s="6"/>
      <c r="H15" s="6"/>
      <c r="I15" s="6"/>
    </row>
  </sheetData>
  <mergeCells count="2">
    <mergeCell ref="A4:I4"/>
    <mergeCell ref="A9:I9"/>
  </mergeCells>
  <hyperlinks>
    <hyperlink ref="A5" r:id="rId1" xr:uid="{3D919986-875E-4F75-B1C3-0002C608EF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5CC4A-DB8E-4C23-8D3E-77CFE9C4948E}">
  <dimension ref="A1:H262"/>
  <sheetViews>
    <sheetView zoomScaleNormal="100" workbookViewId="0">
      <selection activeCell="A256" sqref="A256"/>
    </sheetView>
  </sheetViews>
  <sheetFormatPr defaultColWidth="9.140625" defaultRowHeight="15" outlineLevelRow="3" x14ac:dyDescent="0.2"/>
  <cols>
    <col min="1" max="1" width="63.140625" style="33" customWidth="1"/>
    <col min="2" max="2" width="50.42578125" style="13" bestFit="1" customWidth="1"/>
    <col min="3" max="3" width="16.85546875" style="9" bestFit="1" customWidth="1"/>
    <col min="4" max="4" width="13.85546875" style="9" bestFit="1" customWidth="1"/>
    <col min="5" max="16384" width="9.140625" style="9"/>
  </cols>
  <sheetData>
    <row r="1" spans="1:3" ht="21" customHeight="1" x14ac:dyDescent="0.2">
      <c r="A1" s="159" t="s">
        <v>310</v>
      </c>
      <c r="B1" s="160"/>
      <c r="C1" s="160"/>
    </row>
    <row r="2" spans="1:3" ht="21" customHeight="1" x14ac:dyDescent="0.2">
      <c r="A2" s="161"/>
      <c r="B2" s="162"/>
      <c r="C2" s="162"/>
    </row>
    <row r="3" spans="1:3" hidden="1" outlineLevel="1" x14ac:dyDescent="0.2">
      <c r="A3" s="10"/>
      <c r="B3" s="11"/>
    </row>
    <row r="4" spans="1:3" hidden="1" outlineLevel="2" x14ac:dyDescent="0.2">
      <c r="A4" s="10"/>
      <c r="B4" s="11"/>
    </row>
    <row r="5" spans="1:3" hidden="1" outlineLevel="3" x14ac:dyDescent="0.2">
      <c r="A5" s="12" t="s">
        <v>3</v>
      </c>
      <c r="B5" s="13">
        <v>20681065</v>
      </c>
      <c r="C5" s="14"/>
    </row>
    <row r="6" spans="1:3" hidden="1" outlineLevel="3" x14ac:dyDescent="0.2">
      <c r="A6" s="12" t="s">
        <v>4</v>
      </c>
      <c r="B6" s="13">
        <v>150000</v>
      </c>
    </row>
    <row r="7" spans="1:3" hidden="1" outlineLevel="3" x14ac:dyDescent="0.2">
      <c r="A7" s="12" t="s">
        <v>5</v>
      </c>
      <c r="B7" s="13">
        <v>120000</v>
      </c>
    </row>
    <row r="8" spans="1:3" ht="15.75" hidden="1" outlineLevel="2" collapsed="1" x14ac:dyDescent="0.25">
      <c r="A8" s="144" t="s">
        <v>6</v>
      </c>
      <c r="B8" s="145">
        <f>SUM(B5:B7)</f>
        <v>20951065</v>
      </c>
    </row>
    <row r="9" spans="1:3" hidden="1" outlineLevel="3" x14ac:dyDescent="0.2">
      <c r="A9" s="16"/>
    </row>
    <row r="10" spans="1:3" hidden="1" outlineLevel="3" x14ac:dyDescent="0.2">
      <c r="A10" s="17" t="s">
        <v>7</v>
      </c>
      <c r="B10" s="13">
        <v>22319783</v>
      </c>
    </row>
    <row r="11" spans="1:3" ht="15.75" hidden="1" outlineLevel="2" collapsed="1" x14ac:dyDescent="0.25">
      <c r="A11" s="144" t="s">
        <v>8</v>
      </c>
      <c r="B11" s="145">
        <f>B10</f>
        <v>22319783</v>
      </c>
    </row>
    <row r="12" spans="1:3" hidden="1" outlineLevel="3" x14ac:dyDescent="0.2">
      <c r="A12" s="18"/>
    </row>
    <row r="13" spans="1:3" hidden="1" outlineLevel="3" x14ac:dyDescent="0.2">
      <c r="A13" s="15" t="s">
        <v>9</v>
      </c>
      <c r="B13" s="13">
        <v>628000</v>
      </c>
    </row>
    <row r="14" spans="1:3" ht="15.75" hidden="1" outlineLevel="2" collapsed="1" x14ac:dyDescent="0.25">
      <c r="A14" s="144" t="s">
        <v>9</v>
      </c>
      <c r="B14" s="145">
        <f>B13</f>
        <v>628000</v>
      </c>
    </row>
    <row r="15" spans="1:3" hidden="1" outlineLevel="3" x14ac:dyDescent="0.2">
      <c r="A15" s="19"/>
    </row>
    <row r="16" spans="1:3" hidden="1" outlineLevel="3" x14ac:dyDescent="0.2">
      <c r="A16" s="15" t="s">
        <v>10</v>
      </c>
      <c r="B16" s="13">
        <v>175000</v>
      </c>
    </row>
    <row r="17" spans="1:3" hidden="1" outlineLevel="3" x14ac:dyDescent="0.2">
      <c r="A17" s="15" t="s">
        <v>11</v>
      </c>
      <c r="B17" s="13">
        <v>450000</v>
      </c>
    </row>
    <row r="18" spans="1:3" hidden="1" outlineLevel="3" x14ac:dyDescent="0.2">
      <c r="A18" s="15" t="s">
        <v>327</v>
      </c>
      <c r="B18" s="13">
        <v>425000</v>
      </c>
    </row>
    <row r="19" spans="1:3" hidden="1" outlineLevel="3" x14ac:dyDescent="0.2">
      <c r="A19" s="15" t="s">
        <v>311</v>
      </c>
      <c r="B19" s="13">
        <v>647000</v>
      </c>
    </row>
    <row r="20" spans="1:3" hidden="1" outlineLevel="3" x14ac:dyDescent="0.2">
      <c r="A20" s="15" t="s">
        <v>12</v>
      </c>
      <c r="B20" s="13">
        <v>8273583</v>
      </c>
    </row>
    <row r="21" spans="1:3" ht="15.75" hidden="1" outlineLevel="2" collapsed="1" x14ac:dyDescent="0.25">
      <c r="A21" s="144" t="s">
        <v>13</v>
      </c>
      <c r="B21" s="145">
        <f>SUM(B16:B20)</f>
        <v>9970583</v>
      </c>
    </row>
    <row r="22" spans="1:3" hidden="1" outlineLevel="2" x14ac:dyDescent="0.2">
      <c r="A22" s="12"/>
    </row>
    <row r="23" spans="1:3" ht="15.75" hidden="1" outlineLevel="1" collapsed="1" x14ac:dyDescent="0.25">
      <c r="A23" s="20" t="s">
        <v>328</v>
      </c>
      <c r="B23" s="21">
        <f>SUM(B21,B14,B11,B8)</f>
        <v>53869431</v>
      </c>
    </row>
    <row r="24" spans="1:3" hidden="1" outlineLevel="2" x14ac:dyDescent="0.2">
      <c r="A24" s="22"/>
      <c r="B24" s="23"/>
      <c r="C24" s="14"/>
    </row>
    <row r="25" spans="1:3" hidden="1" outlineLevel="2" x14ac:dyDescent="0.2">
      <c r="A25" s="24" t="s">
        <v>14</v>
      </c>
      <c r="B25" s="23">
        <v>400</v>
      </c>
      <c r="C25" s="14"/>
    </row>
    <row r="26" spans="1:3" hidden="1" outlineLevel="2" x14ac:dyDescent="0.2">
      <c r="A26" s="24" t="s">
        <v>15</v>
      </c>
      <c r="B26" s="23">
        <v>135000</v>
      </c>
    </row>
    <row r="27" spans="1:3" hidden="1" outlineLevel="2" x14ac:dyDescent="0.2">
      <c r="A27" s="24" t="s">
        <v>16</v>
      </c>
      <c r="B27" s="23">
        <v>750</v>
      </c>
    </row>
    <row r="28" spans="1:3" hidden="1" outlineLevel="2" x14ac:dyDescent="0.2">
      <c r="A28" s="24" t="s">
        <v>17</v>
      </c>
      <c r="B28" s="23">
        <v>48000</v>
      </c>
    </row>
    <row r="29" spans="1:3" hidden="1" outlineLevel="2" x14ac:dyDescent="0.2">
      <c r="A29" s="24" t="s">
        <v>18</v>
      </c>
      <c r="B29" s="23">
        <v>1500</v>
      </c>
    </row>
    <row r="30" spans="1:3" hidden="1" outlineLevel="2" x14ac:dyDescent="0.2">
      <c r="A30" s="24" t="s">
        <v>19</v>
      </c>
      <c r="B30" s="23">
        <v>275000</v>
      </c>
    </row>
    <row r="31" spans="1:3" hidden="1" outlineLevel="2" x14ac:dyDescent="0.2">
      <c r="A31" s="24" t="s">
        <v>20</v>
      </c>
      <c r="B31" s="23">
        <v>3500</v>
      </c>
    </row>
    <row r="32" spans="1:3" hidden="1" outlineLevel="2" x14ac:dyDescent="0.2">
      <c r="A32" s="24" t="s">
        <v>21</v>
      </c>
      <c r="B32" s="23">
        <v>55000</v>
      </c>
    </row>
    <row r="33" spans="1:2" hidden="1" outlineLevel="2" x14ac:dyDescent="0.2">
      <c r="A33" s="24" t="s">
        <v>22</v>
      </c>
      <c r="B33" s="23">
        <v>62000</v>
      </c>
    </row>
    <row r="34" spans="1:2" hidden="1" outlineLevel="2" x14ac:dyDescent="0.2">
      <c r="A34" s="24" t="s">
        <v>312</v>
      </c>
      <c r="B34" s="23">
        <v>4123</v>
      </c>
    </row>
    <row r="35" spans="1:2" hidden="1" outlineLevel="2" x14ac:dyDescent="0.2">
      <c r="A35" s="24" t="s">
        <v>23</v>
      </c>
      <c r="B35" s="23">
        <v>617500</v>
      </c>
    </row>
    <row r="36" spans="1:2" hidden="1" outlineLevel="2" x14ac:dyDescent="0.2">
      <c r="A36" s="24" t="s">
        <v>24</v>
      </c>
      <c r="B36" s="23">
        <v>10000</v>
      </c>
    </row>
    <row r="37" spans="1:2" hidden="1" outlineLevel="2" x14ac:dyDescent="0.2">
      <c r="A37" s="24" t="s">
        <v>25</v>
      </c>
      <c r="B37" s="23">
        <v>160000</v>
      </c>
    </row>
    <row r="38" spans="1:2" hidden="1" outlineLevel="2" x14ac:dyDescent="0.2">
      <c r="A38" s="24" t="s">
        <v>26</v>
      </c>
      <c r="B38" s="23">
        <v>180500</v>
      </c>
    </row>
    <row r="39" spans="1:2" hidden="1" outlineLevel="2" x14ac:dyDescent="0.2">
      <c r="A39" s="24" t="s">
        <v>27</v>
      </c>
      <c r="B39" s="23">
        <v>76000</v>
      </c>
    </row>
    <row r="40" spans="1:2" hidden="1" outlineLevel="2" x14ac:dyDescent="0.2">
      <c r="A40" s="24" t="s">
        <v>372</v>
      </c>
      <c r="B40" s="23">
        <v>11875</v>
      </c>
    </row>
    <row r="41" spans="1:2" hidden="1" outlineLevel="2" x14ac:dyDescent="0.2">
      <c r="A41" s="24" t="s">
        <v>28</v>
      </c>
      <c r="B41" s="23">
        <v>75000</v>
      </c>
    </row>
    <row r="42" spans="1:2" hidden="1" outlineLevel="2" x14ac:dyDescent="0.2">
      <c r="A42" s="24" t="s">
        <v>29</v>
      </c>
      <c r="B42" s="23">
        <v>45600</v>
      </c>
    </row>
    <row r="43" spans="1:2" hidden="1" outlineLevel="2" x14ac:dyDescent="0.2">
      <c r="A43" s="24" t="s">
        <v>30</v>
      </c>
      <c r="B43" s="23">
        <v>167000</v>
      </c>
    </row>
    <row r="44" spans="1:2" hidden="1" outlineLevel="2" x14ac:dyDescent="0.2">
      <c r="A44" s="24" t="s">
        <v>31</v>
      </c>
      <c r="B44" s="23">
        <v>2500000</v>
      </c>
    </row>
    <row r="45" spans="1:2" hidden="1" outlineLevel="2" x14ac:dyDescent="0.2">
      <c r="A45" s="24"/>
      <c r="B45" s="23"/>
    </row>
    <row r="46" spans="1:2" ht="15.75" hidden="1" outlineLevel="1" collapsed="1" x14ac:dyDescent="0.25">
      <c r="A46" s="20" t="s">
        <v>329</v>
      </c>
      <c r="B46" s="21">
        <f>SUM(B25:B44)</f>
        <v>4428748</v>
      </c>
    </row>
    <row r="47" spans="1:2" hidden="1" outlineLevel="2" x14ac:dyDescent="0.2">
      <c r="A47" s="22"/>
      <c r="B47" s="25"/>
    </row>
    <row r="48" spans="1:2" hidden="1" outlineLevel="2" x14ac:dyDescent="0.2">
      <c r="A48" s="26" t="s">
        <v>32</v>
      </c>
      <c r="B48" s="23">
        <v>50000</v>
      </c>
    </row>
    <row r="49" spans="1:3" ht="15.75" hidden="1" outlineLevel="1" collapsed="1" x14ac:dyDescent="0.25">
      <c r="A49" s="27" t="s">
        <v>33</v>
      </c>
      <c r="B49" s="21">
        <v>50000</v>
      </c>
    </row>
    <row r="50" spans="1:3" hidden="1" outlineLevel="2" x14ac:dyDescent="0.2">
      <c r="A50" s="28"/>
      <c r="B50" s="25"/>
      <c r="C50" s="14"/>
    </row>
    <row r="51" spans="1:3" hidden="1" outlineLevel="2" x14ac:dyDescent="0.2"/>
    <row r="52" spans="1:3" hidden="1" outlineLevel="2" x14ac:dyDescent="0.2">
      <c r="A52" s="26" t="s">
        <v>34</v>
      </c>
      <c r="B52" s="23">
        <v>10000</v>
      </c>
    </row>
    <row r="53" spans="1:3" hidden="1" outlineLevel="2" x14ac:dyDescent="0.2">
      <c r="A53" s="26" t="s">
        <v>35</v>
      </c>
      <c r="B53" s="23">
        <v>3009000</v>
      </c>
    </row>
    <row r="54" spans="1:3" hidden="1" outlineLevel="2" x14ac:dyDescent="0.2">
      <c r="A54" s="26" t="s">
        <v>36</v>
      </c>
      <c r="B54" s="23">
        <v>1434740</v>
      </c>
    </row>
    <row r="55" spans="1:3" hidden="1" outlineLevel="2" x14ac:dyDescent="0.2">
      <c r="A55" s="26" t="s">
        <v>37</v>
      </c>
      <c r="B55" s="23">
        <v>35000</v>
      </c>
    </row>
    <row r="56" spans="1:3" hidden="1" outlineLevel="2" x14ac:dyDescent="0.2">
      <c r="A56" s="26"/>
      <c r="B56" s="23"/>
    </row>
    <row r="57" spans="1:3" ht="15.75" hidden="1" outlineLevel="1" collapsed="1" x14ac:dyDescent="0.25">
      <c r="A57" s="29" t="s">
        <v>38</v>
      </c>
      <c r="B57" s="21">
        <f>SUM(B51:B56)</f>
        <v>4488740</v>
      </c>
      <c r="C57" s="14"/>
    </row>
    <row r="58" spans="1:3" hidden="1" outlineLevel="2" x14ac:dyDescent="0.2">
      <c r="A58" s="28"/>
      <c r="B58" s="25"/>
      <c r="C58" s="14"/>
    </row>
    <row r="59" spans="1:3" hidden="1" outlineLevel="2" x14ac:dyDescent="0.2">
      <c r="A59" s="26" t="s">
        <v>39</v>
      </c>
      <c r="B59" s="23">
        <v>6500</v>
      </c>
    </row>
    <row r="60" spans="1:3" hidden="1" outlineLevel="2" x14ac:dyDescent="0.2">
      <c r="A60" s="26" t="s">
        <v>40</v>
      </c>
      <c r="B60" s="23">
        <v>650000</v>
      </c>
    </row>
    <row r="61" spans="1:3" hidden="1" outlineLevel="2" x14ac:dyDescent="0.2">
      <c r="A61" s="26" t="s">
        <v>41</v>
      </c>
      <c r="B61" s="23">
        <v>50400</v>
      </c>
    </row>
    <row r="62" spans="1:3" hidden="1" outlineLevel="2" x14ac:dyDescent="0.2">
      <c r="A62" s="26" t="s">
        <v>42</v>
      </c>
      <c r="B62" s="23">
        <v>638723</v>
      </c>
    </row>
    <row r="63" spans="1:3" hidden="1" outlineLevel="2" x14ac:dyDescent="0.2">
      <c r="A63" s="26" t="s">
        <v>43</v>
      </c>
      <c r="B63" s="23">
        <v>40000</v>
      </c>
    </row>
    <row r="64" spans="1:3" hidden="1" outlineLevel="2" x14ac:dyDescent="0.2">
      <c r="A64" s="26" t="s">
        <v>44</v>
      </c>
      <c r="B64" s="23">
        <v>58000</v>
      </c>
    </row>
    <row r="65" spans="1:2" hidden="1" outlineLevel="2" x14ac:dyDescent="0.2">
      <c r="A65" s="26"/>
      <c r="B65" s="23"/>
    </row>
    <row r="66" spans="1:2" ht="15.75" hidden="1" outlineLevel="1" collapsed="1" x14ac:dyDescent="0.25">
      <c r="A66" s="29" t="s">
        <v>45</v>
      </c>
      <c r="B66" s="21">
        <f>SUM(B59:B64)</f>
        <v>1443623</v>
      </c>
    </row>
    <row r="67" spans="1:2" ht="15.75" hidden="1" outlineLevel="1" x14ac:dyDescent="0.25">
      <c r="A67" s="30" t="s">
        <v>46</v>
      </c>
      <c r="B67" s="21">
        <v>350000</v>
      </c>
    </row>
    <row r="68" spans="1:2" hidden="1" outlineLevel="2" x14ac:dyDescent="0.2">
      <c r="A68" s="28"/>
      <c r="B68" s="31"/>
    </row>
    <row r="69" spans="1:2" hidden="1" outlineLevel="2" x14ac:dyDescent="0.2">
      <c r="A69" s="26" t="s">
        <v>313</v>
      </c>
      <c r="B69" s="23">
        <v>595000</v>
      </c>
    </row>
    <row r="70" spans="1:2" hidden="1" outlineLevel="2" x14ac:dyDescent="0.2">
      <c r="A70" s="26" t="s">
        <v>47</v>
      </c>
      <c r="B70" s="23">
        <v>86000</v>
      </c>
    </row>
    <row r="71" spans="1:2" hidden="1" outlineLevel="2" x14ac:dyDescent="0.2">
      <c r="A71" s="26" t="s">
        <v>314</v>
      </c>
      <c r="B71" s="23">
        <v>409000</v>
      </c>
    </row>
    <row r="72" spans="1:2" hidden="1" outlineLevel="2" x14ac:dyDescent="0.2">
      <c r="A72" s="26" t="s">
        <v>49</v>
      </c>
      <c r="B72" s="23">
        <v>50000</v>
      </c>
    </row>
    <row r="73" spans="1:2" hidden="1" outlineLevel="2" x14ac:dyDescent="0.2">
      <c r="A73" s="26" t="s">
        <v>50</v>
      </c>
      <c r="B73" s="23">
        <v>40000</v>
      </c>
    </row>
    <row r="74" spans="1:2" hidden="1" outlineLevel="2" x14ac:dyDescent="0.2">
      <c r="A74" s="26" t="s">
        <v>51</v>
      </c>
      <c r="B74" s="23">
        <v>225000</v>
      </c>
    </row>
    <row r="75" spans="1:2" hidden="1" outlineLevel="2" x14ac:dyDescent="0.2">
      <c r="A75" s="26" t="s">
        <v>52</v>
      </c>
      <c r="B75" s="23">
        <v>50000</v>
      </c>
    </row>
    <row r="76" spans="1:2" hidden="1" outlineLevel="2" x14ac:dyDescent="0.2">
      <c r="A76" s="26" t="s">
        <v>53</v>
      </c>
      <c r="B76" s="23">
        <v>2700000</v>
      </c>
    </row>
    <row r="77" spans="1:2" hidden="1" outlineLevel="2" x14ac:dyDescent="0.2">
      <c r="A77" s="26" t="s">
        <v>54</v>
      </c>
      <c r="B77" s="23">
        <v>11000</v>
      </c>
    </row>
    <row r="78" spans="1:2" hidden="1" outlineLevel="2" x14ac:dyDescent="0.2">
      <c r="A78" s="26" t="s">
        <v>55</v>
      </c>
      <c r="B78" s="23">
        <v>168510</v>
      </c>
    </row>
    <row r="79" spans="1:2" hidden="1" outlineLevel="2" x14ac:dyDescent="0.2">
      <c r="A79" s="26" t="s">
        <v>56</v>
      </c>
      <c r="B79" s="23">
        <v>100178</v>
      </c>
    </row>
    <row r="80" spans="1:2" hidden="1" outlineLevel="2" x14ac:dyDescent="0.2">
      <c r="A80" s="26" t="s">
        <v>57</v>
      </c>
      <c r="B80" s="23">
        <v>8357</v>
      </c>
    </row>
    <row r="81" spans="1:5" hidden="1" outlineLevel="2" x14ac:dyDescent="0.2">
      <c r="A81" s="26" t="s">
        <v>58</v>
      </c>
      <c r="B81" s="23">
        <v>2000</v>
      </c>
    </row>
    <row r="82" spans="1:5" hidden="1" outlineLevel="2" x14ac:dyDescent="0.2">
      <c r="A82" s="26"/>
      <c r="B82" s="23"/>
    </row>
    <row r="83" spans="1:5" ht="15.75" hidden="1" outlineLevel="1" collapsed="1" x14ac:dyDescent="0.25">
      <c r="A83" s="29" t="s">
        <v>59</v>
      </c>
      <c r="B83" s="21">
        <f>SUM(B69:B82)</f>
        <v>4445045</v>
      </c>
    </row>
    <row r="84" spans="1:5" hidden="1" outlineLevel="2" x14ac:dyDescent="0.2">
      <c r="A84" s="22"/>
      <c r="B84" s="23"/>
    </row>
    <row r="85" spans="1:5" hidden="1" outlineLevel="2" x14ac:dyDescent="0.2">
      <c r="A85" s="32" t="s">
        <v>315</v>
      </c>
      <c r="B85" s="23">
        <v>1650000</v>
      </c>
      <c r="C85" s="14"/>
    </row>
    <row r="86" spans="1:5" hidden="1" outlineLevel="2" x14ac:dyDescent="0.2">
      <c r="A86" s="32" t="s">
        <v>61</v>
      </c>
      <c r="B86" s="23">
        <v>36000</v>
      </c>
    </row>
    <row r="87" spans="1:5" hidden="1" outlineLevel="2" x14ac:dyDescent="0.2">
      <c r="A87" s="32" t="s">
        <v>62</v>
      </c>
      <c r="B87" s="23">
        <v>50000</v>
      </c>
    </row>
    <row r="88" spans="1:5" hidden="1" outlineLevel="2" x14ac:dyDescent="0.2">
      <c r="A88" s="32" t="s">
        <v>63</v>
      </c>
      <c r="B88" s="23">
        <v>305000</v>
      </c>
    </row>
    <row r="89" spans="1:5" hidden="1" outlineLevel="2" x14ac:dyDescent="0.2">
      <c r="A89" s="32" t="s">
        <v>330</v>
      </c>
      <c r="B89" s="23">
        <v>15000</v>
      </c>
    </row>
    <row r="90" spans="1:5" hidden="1" outlineLevel="2" x14ac:dyDescent="0.2">
      <c r="A90" s="26" t="s">
        <v>88</v>
      </c>
      <c r="B90" s="23">
        <v>666160</v>
      </c>
    </row>
    <row r="91" spans="1:5" hidden="1" outlineLevel="2" x14ac:dyDescent="0.2">
      <c r="A91" s="26"/>
      <c r="B91" s="23"/>
    </row>
    <row r="92" spans="1:5" ht="15.75" hidden="1" outlineLevel="1" collapsed="1" x14ac:dyDescent="0.25">
      <c r="A92" s="29" t="s">
        <v>64</v>
      </c>
      <c r="B92" s="21">
        <f>SUM(B85:B91)</f>
        <v>2722160</v>
      </c>
    </row>
    <row r="93" spans="1:5" ht="15.75" hidden="1" outlineLevel="1" x14ac:dyDescent="0.25">
      <c r="A93" s="29" t="s">
        <v>65</v>
      </c>
      <c r="B93" s="21">
        <v>849381</v>
      </c>
      <c r="C93" s="14"/>
    </row>
    <row r="94" spans="1:5" hidden="1" outlineLevel="1" x14ac:dyDescent="0.2">
      <c r="B94" s="11"/>
      <c r="C94" s="14"/>
    </row>
    <row r="95" spans="1:5" ht="15.75" collapsed="1" x14ac:dyDescent="0.25">
      <c r="A95" s="34" t="s">
        <v>66</v>
      </c>
      <c r="B95" s="21">
        <f>SUM(B23,B46,B49,B57,B66,B67,B83,B92,B93)</f>
        <v>72647128</v>
      </c>
    </row>
    <row r="96" spans="1:5" hidden="1" outlineLevel="1" x14ac:dyDescent="0.2">
      <c r="A96" s="36"/>
      <c r="C96" s="37"/>
      <c r="D96" s="37"/>
      <c r="E96" s="37"/>
    </row>
    <row r="97" spans="1:6" hidden="1" outlineLevel="1" x14ac:dyDescent="0.2">
      <c r="A97" s="39" t="s">
        <v>67</v>
      </c>
      <c r="B97" s="40">
        <v>63000</v>
      </c>
      <c r="C97" s="38"/>
      <c r="D97" s="37"/>
      <c r="E97" s="37"/>
      <c r="F97" s="37"/>
    </row>
    <row r="98" spans="1:6" hidden="1" outlineLevel="1" x14ac:dyDescent="0.2">
      <c r="A98" s="39" t="s">
        <v>316</v>
      </c>
      <c r="B98" s="40">
        <v>50000</v>
      </c>
      <c r="C98" s="38"/>
      <c r="D98" s="37"/>
      <c r="E98" s="37"/>
      <c r="F98" s="37"/>
    </row>
    <row r="99" spans="1:6" hidden="1" outlineLevel="1" x14ac:dyDescent="0.2">
      <c r="A99" s="39" t="s">
        <v>61</v>
      </c>
      <c r="B99" s="41">
        <v>676750</v>
      </c>
      <c r="C99" s="38"/>
      <c r="D99" s="37"/>
      <c r="E99" s="37"/>
      <c r="F99" s="37"/>
    </row>
    <row r="100" spans="1:6" hidden="1" outlineLevel="1" x14ac:dyDescent="0.2">
      <c r="A100" s="39" t="s">
        <v>317</v>
      </c>
      <c r="B100" s="41">
        <v>2160000</v>
      </c>
      <c r="C100" s="38"/>
      <c r="D100" s="37"/>
      <c r="E100" s="37"/>
      <c r="F100" s="37"/>
    </row>
    <row r="101" spans="1:6" hidden="1" outlineLevel="1" x14ac:dyDescent="0.2">
      <c r="A101" s="39" t="s">
        <v>318</v>
      </c>
      <c r="B101" s="42">
        <v>37800</v>
      </c>
      <c r="C101" s="38"/>
      <c r="D101" s="37"/>
      <c r="E101" s="37"/>
      <c r="F101" s="37"/>
    </row>
    <row r="102" spans="1:6" hidden="1" outlineLevel="1" x14ac:dyDescent="0.2">
      <c r="A102" s="39" t="s">
        <v>80</v>
      </c>
      <c r="B102" s="41">
        <v>99910</v>
      </c>
      <c r="C102" s="37"/>
      <c r="D102" s="37"/>
      <c r="E102" s="37"/>
    </row>
    <row r="103" spans="1:6" hidden="1" outlineLevel="1" x14ac:dyDescent="0.2">
      <c r="A103" s="39"/>
      <c r="B103" s="41"/>
      <c r="C103" s="37"/>
      <c r="D103" s="37"/>
      <c r="E103" s="37"/>
    </row>
    <row r="104" spans="1:6" ht="15.75" collapsed="1" x14ac:dyDescent="0.25">
      <c r="A104" s="45" t="s">
        <v>69</v>
      </c>
      <c r="B104" s="46">
        <f>SUM(B97,B98,B99,B101,B100,B102)</f>
        <v>3087460</v>
      </c>
      <c r="C104" s="37"/>
      <c r="D104" s="37"/>
      <c r="E104" s="37"/>
    </row>
    <row r="105" spans="1:6" hidden="1" outlineLevel="1" x14ac:dyDescent="0.2">
      <c r="A105" s="47"/>
      <c r="B105" s="48"/>
      <c r="C105" s="38"/>
      <c r="D105" s="37"/>
      <c r="E105" s="37"/>
      <c r="F105" s="37"/>
    </row>
    <row r="106" spans="1:6" hidden="1" outlineLevel="2" x14ac:dyDescent="0.2">
      <c r="A106" s="49" t="s">
        <v>62</v>
      </c>
      <c r="B106" s="50">
        <v>28000</v>
      </c>
      <c r="C106" s="44"/>
      <c r="D106" s="37"/>
      <c r="E106" s="37"/>
      <c r="F106" s="37"/>
    </row>
    <row r="107" spans="1:6" hidden="1" outlineLevel="2" x14ac:dyDescent="0.2">
      <c r="A107" s="49" t="s">
        <v>331</v>
      </c>
      <c r="B107" s="50">
        <v>55000</v>
      </c>
      <c r="C107" s="37"/>
      <c r="D107" s="37"/>
      <c r="E107" s="37"/>
    </row>
    <row r="108" spans="1:6" ht="15.75" hidden="1" outlineLevel="1" collapsed="1" x14ac:dyDescent="0.25">
      <c r="A108" s="51" t="s">
        <v>62</v>
      </c>
      <c r="B108" s="52">
        <f>SUM(B106:B107)</f>
        <v>83000</v>
      </c>
      <c r="C108" s="38"/>
      <c r="D108" s="37"/>
      <c r="E108" s="37"/>
      <c r="F108" s="37"/>
    </row>
    <row r="109" spans="1:6" hidden="1" outlineLevel="2" x14ac:dyDescent="0.2">
      <c r="A109" s="53"/>
      <c r="B109" s="54"/>
      <c r="C109" s="37"/>
      <c r="D109" s="37"/>
      <c r="E109" s="37"/>
    </row>
    <row r="110" spans="1:6" hidden="1" outlineLevel="2" x14ac:dyDescent="0.2">
      <c r="A110" s="49" t="s">
        <v>319</v>
      </c>
      <c r="B110" s="55">
        <v>8496000</v>
      </c>
      <c r="C110" s="37"/>
      <c r="D110" s="37"/>
      <c r="E110" s="37"/>
    </row>
    <row r="111" spans="1:6" hidden="1" outlineLevel="2" x14ac:dyDescent="0.2">
      <c r="A111" s="49" t="s">
        <v>320</v>
      </c>
      <c r="B111" s="55">
        <v>1404000</v>
      </c>
      <c r="C111" s="37"/>
      <c r="D111" s="37"/>
      <c r="E111" s="37"/>
    </row>
    <row r="112" spans="1:6" hidden="1" outlineLevel="2" x14ac:dyDescent="0.2">
      <c r="A112" s="49" t="s">
        <v>70</v>
      </c>
      <c r="B112" s="55">
        <v>40000</v>
      </c>
      <c r="C112" s="37"/>
      <c r="D112" s="37"/>
      <c r="E112" s="37"/>
    </row>
    <row r="113" spans="1:6" hidden="1" outlineLevel="2" x14ac:dyDescent="0.2">
      <c r="A113" s="49" t="s">
        <v>71</v>
      </c>
      <c r="B113" s="55">
        <v>95000</v>
      </c>
      <c r="C113" s="37"/>
      <c r="D113" s="37"/>
      <c r="E113" s="37"/>
    </row>
    <row r="114" spans="1:6" ht="15.75" hidden="1" outlineLevel="2" x14ac:dyDescent="0.25">
      <c r="A114" s="49" t="s">
        <v>321</v>
      </c>
      <c r="B114" s="55">
        <v>65000</v>
      </c>
      <c r="C114" s="56"/>
      <c r="D114" s="57"/>
      <c r="E114" s="57"/>
    </row>
    <row r="115" spans="1:6" ht="15.75" hidden="1" outlineLevel="1" collapsed="1" x14ac:dyDescent="0.25">
      <c r="A115" s="51" t="s">
        <v>72</v>
      </c>
      <c r="B115" s="58">
        <f>SUM(B110:B114)</f>
        <v>10100000</v>
      </c>
      <c r="C115" s="37"/>
      <c r="D115" s="37"/>
      <c r="E115" s="37"/>
    </row>
    <row r="116" spans="1:6" hidden="1" outlineLevel="1" x14ac:dyDescent="0.2">
      <c r="A116" s="47"/>
      <c r="B116" s="11"/>
      <c r="C116" s="38"/>
      <c r="D116" s="37"/>
      <c r="E116" s="37"/>
      <c r="F116" s="37"/>
    </row>
    <row r="117" spans="1:6" ht="15.75" collapsed="1" x14ac:dyDescent="0.25">
      <c r="A117" s="51" t="s">
        <v>73</v>
      </c>
      <c r="B117" s="52">
        <f>SUM(B108,B115)</f>
        <v>10183000</v>
      </c>
      <c r="C117" s="44"/>
      <c r="D117" s="37"/>
      <c r="E117" s="37"/>
      <c r="F117" s="37"/>
    </row>
    <row r="118" spans="1:6" hidden="1" outlineLevel="1" x14ac:dyDescent="0.2">
      <c r="A118" s="36"/>
      <c r="B118" s="48"/>
      <c r="C118" s="37"/>
      <c r="D118" s="37"/>
      <c r="E118" s="37"/>
    </row>
    <row r="119" spans="1:6" hidden="1" outlineLevel="2" x14ac:dyDescent="0.2">
      <c r="A119" s="59" t="s">
        <v>61</v>
      </c>
      <c r="B119" s="60">
        <v>35000</v>
      </c>
      <c r="C119" s="38"/>
      <c r="D119" s="37"/>
      <c r="E119" s="37"/>
      <c r="F119" s="37"/>
    </row>
    <row r="120" spans="1:6" ht="15.75" hidden="1" outlineLevel="1" collapsed="1" x14ac:dyDescent="0.25">
      <c r="A120" s="61" t="s">
        <v>62</v>
      </c>
      <c r="B120" s="62">
        <f>B119</f>
        <v>35000</v>
      </c>
      <c r="C120" s="44"/>
      <c r="D120" s="37"/>
      <c r="E120" s="37"/>
      <c r="F120" s="37"/>
    </row>
    <row r="121" spans="1:6" hidden="1" outlineLevel="2" x14ac:dyDescent="0.2">
      <c r="A121" s="63"/>
      <c r="B121" s="60"/>
      <c r="D121" s="37"/>
      <c r="E121" s="37"/>
      <c r="F121" s="37"/>
    </row>
    <row r="122" spans="1:6" hidden="1" outlineLevel="2" x14ac:dyDescent="0.2">
      <c r="A122" s="59" t="s">
        <v>74</v>
      </c>
      <c r="B122" s="64">
        <v>1016102</v>
      </c>
      <c r="C122" s="44"/>
      <c r="D122" s="37"/>
    </row>
    <row r="123" spans="1:6" ht="15.75" hidden="1" outlineLevel="2" x14ac:dyDescent="0.25">
      <c r="A123" s="59" t="s">
        <v>75</v>
      </c>
      <c r="B123" s="64">
        <v>107211</v>
      </c>
      <c r="C123" s="44"/>
      <c r="D123" s="57"/>
      <c r="E123" s="57"/>
      <c r="F123" s="57"/>
    </row>
    <row r="124" spans="1:6" hidden="1" outlineLevel="2" x14ac:dyDescent="0.2">
      <c r="A124" s="59" t="s">
        <v>76</v>
      </c>
      <c r="B124" s="64">
        <v>305319</v>
      </c>
      <c r="C124" s="38"/>
      <c r="D124" s="37"/>
      <c r="E124" s="37"/>
      <c r="F124" s="37"/>
    </row>
    <row r="125" spans="1:6" hidden="1" outlineLevel="2" x14ac:dyDescent="0.2">
      <c r="A125" s="59" t="s">
        <v>77</v>
      </c>
      <c r="B125" s="64">
        <v>210000</v>
      </c>
      <c r="C125" s="38"/>
      <c r="D125" s="37"/>
      <c r="E125" s="37"/>
      <c r="F125" s="37"/>
    </row>
    <row r="126" spans="1:6" hidden="1" outlineLevel="2" x14ac:dyDescent="0.2">
      <c r="A126" s="59" t="s">
        <v>78</v>
      </c>
      <c r="B126" s="64">
        <v>23000</v>
      </c>
      <c r="C126" s="44"/>
      <c r="D126" s="37"/>
      <c r="E126" s="37"/>
      <c r="F126" s="37"/>
    </row>
    <row r="127" spans="1:6" ht="15.75" hidden="1" outlineLevel="1" collapsed="1" x14ac:dyDescent="0.25">
      <c r="A127" s="61" t="s">
        <v>72</v>
      </c>
      <c r="B127" s="65">
        <f>SUM(B122:B126)</f>
        <v>1661632</v>
      </c>
      <c r="C127" s="44"/>
      <c r="D127" s="37"/>
      <c r="E127" s="37"/>
      <c r="F127" s="37"/>
    </row>
    <row r="128" spans="1:6" hidden="1" outlineLevel="1" x14ac:dyDescent="0.2">
      <c r="A128" s="36"/>
      <c r="C128" s="44"/>
      <c r="D128" s="37"/>
      <c r="E128" s="37"/>
      <c r="F128" s="37"/>
    </row>
    <row r="129" spans="1:7" ht="15.75" collapsed="1" x14ac:dyDescent="0.25">
      <c r="A129" s="66" t="s">
        <v>79</v>
      </c>
      <c r="B129" s="62">
        <f>SUM(B120,B127)</f>
        <v>1696632</v>
      </c>
      <c r="C129" s="44"/>
      <c r="D129" s="37"/>
      <c r="E129" s="37"/>
      <c r="F129" s="37"/>
    </row>
    <row r="130" spans="1:7" hidden="1" outlineLevel="1" x14ac:dyDescent="0.2">
      <c r="A130" s="10"/>
      <c r="B130" s="48"/>
      <c r="C130" s="44"/>
      <c r="D130" s="37"/>
      <c r="E130" s="37"/>
    </row>
    <row r="131" spans="1:7" hidden="1" outlineLevel="2" x14ac:dyDescent="0.2">
      <c r="A131" s="67" t="s">
        <v>80</v>
      </c>
      <c r="B131" s="68">
        <v>445127</v>
      </c>
      <c r="C131" s="44"/>
      <c r="D131" s="37"/>
      <c r="E131" s="37"/>
      <c r="F131" s="69"/>
      <c r="G131" s="44"/>
    </row>
    <row r="132" spans="1:7" ht="15.75" hidden="1" outlineLevel="1" collapsed="1" x14ac:dyDescent="0.25">
      <c r="A132" s="70" t="s">
        <v>65</v>
      </c>
      <c r="B132" s="71">
        <f>B131</f>
        <v>445127</v>
      </c>
      <c r="C132" s="44"/>
      <c r="D132" s="37"/>
      <c r="E132" s="37"/>
      <c r="F132" s="37"/>
    </row>
    <row r="133" spans="1:7" ht="15.75" hidden="1" outlineLevel="2" x14ac:dyDescent="0.25">
      <c r="A133" s="70"/>
      <c r="B133" s="71"/>
      <c r="C133" s="44"/>
      <c r="D133" s="37"/>
      <c r="E133" s="37"/>
      <c r="F133" s="37"/>
    </row>
    <row r="134" spans="1:7" hidden="1" outlineLevel="2" x14ac:dyDescent="0.2">
      <c r="A134" s="72" t="s">
        <v>322</v>
      </c>
      <c r="B134" s="68">
        <v>45000</v>
      </c>
      <c r="C134" s="44"/>
      <c r="D134" s="37"/>
      <c r="E134" s="37"/>
      <c r="F134" s="37"/>
    </row>
    <row r="135" spans="1:7" ht="15.75" hidden="1" outlineLevel="2" x14ac:dyDescent="0.25">
      <c r="A135" s="72" t="s">
        <v>81</v>
      </c>
      <c r="B135" s="73">
        <v>400000</v>
      </c>
      <c r="C135" s="44"/>
      <c r="D135" s="57"/>
      <c r="E135" s="57"/>
      <c r="F135" s="57"/>
    </row>
    <row r="136" spans="1:7" ht="15.75" hidden="1" outlineLevel="1" collapsed="1" x14ac:dyDescent="0.25">
      <c r="A136" s="70" t="s">
        <v>38</v>
      </c>
      <c r="B136" s="74">
        <f>SUM(B134:B135)</f>
        <v>445000</v>
      </c>
      <c r="D136" s="37"/>
      <c r="E136" s="37"/>
      <c r="F136" s="37"/>
    </row>
    <row r="137" spans="1:7" hidden="1" outlineLevel="1" x14ac:dyDescent="0.2">
      <c r="A137" s="47"/>
      <c r="B137" s="75"/>
      <c r="D137" s="37"/>
      <c r="E137" s="37"/>
      <c r="F137" s="37"/>
    </row>
    <row r="138" spans="1:7" ht="15.75" collapsed="1" x14ac:dyDescent="0.25">
      <c r="A138" s="70" t="s">
        <v>82</v>
      </c>
      <c r="B138" s="76">
        <f>B136+B132</f>
        <v>890127</v>
      </c>
      <c r="D138" s="37"/>
      <c r="E138" s="37"/>
      <c r="F138" s="37"/>
    </row>
    <row r="139" spans="1:7" hidden="1" outlineLevel="1" x14ac:dyDescent="0.2">
      <c r="A139" s="77"/>
      <c r="B139" s="78"/>
      <c r="D139" s="37"/>
      <c r="E139" s="37"/>
      <c r="F139" s="37"/>
    </row>
    <row r="140" spans="1:7" hidden="1" outlineLevel="2" x14ac:dyDescent="0.2">
      <c r="A140" s="77" t="s">
        <v>83</v>
      </c>
      <c r="B140" s="78">
        <v>354166</v>
      </c>
      <c r="D140" s="37"/>
      <c r="E140" s="37"/>
      <c r="F140" s="37"/>
    </row>
    <row r="141" spans="1:7" ht="15.75" hidden="1" outlineLevel="1" collapsed="1" x14ac:dyDescent="0.25">
      <c r="A141" s="79" t="s">
        <v>84</v>
      </c>
      <c r="B141" s="80">
        <f>B140</f>
        <v>354166</v>
      </c>
      <c r="D141" s="37"/>
      <c r="E141" s="37"/>
      <c r="F141" s="37"/>
    </row>
    <row r="142" spans="1:7" ht="15.75" hidden="1" outlineLevel="2" x14ac:dyDescent="0.25">
      <c r="A142" s="79"/>
      <c r="B142" s="80"/>
      <c r="C142" s="44"/>
      <c r="D142" s="37"/>
      <c r="E142" s="37"/>
      <c r="F142" s="37"/>
    </row>
    <row r="143" spans="1:7" ht="15.75" hidden="1" outlineLevel="2" x14ac:dyDescent="0.25">
      <c r="A143" s="77" t="s">
        <v>314</v>
      </c>
      <c r="B143" s="78">
        <v>5000</v>
      </c>
      <c r="C143" s="44"/>
      <c r="D143" s="57"/>
      <c r="E143" s="57"/>
      <c r="F143" s="69"/>
    </row>
    <row r="144" spans="1:7" ht="15.75" hidden="1" outlineLevel="1" collapsed="1" x14ac:dyDescent="0.25">
      <c r="A144" s="79" t="s">
        <v>85</v>
      </c>
      <c r="B144" s="80">
        <f>B143</f>
        <v>5000</v>
      </c>
      <c r="C144" s="38"/>
      <c r="D144" s="37"/>
      <c r="E144" s="37"/>
      <c r="F144" s="37"/>
    </row>
    <row r="145" spans="1:8" hidden="1" outlineLevel="2" x14ac:dyDescent="0.2">
      <c r="A145" s="10"/>
      <c r="B145" s="11"/>
      <c r="C145" s="38"/>
      <c r="D145" s="37"/>
      <c r="E145" s="37"/>
      <c r="F145" s="37"/>
    </row>
    <row r="146" spans="1:8" ht="15.75" hidden="1" outlineLevel="2" x14ac:dyDescent="0.25">
      <c r="A146" s="77" t="s">
        <v>86</v>
      </c>
      <c r="B146" s="78">
        <v>501591</v>
      </c>
      <c r="C146" s="38"/>
      <c r="D146" s="57"/>
      <c r="E146" s="57"/>
      <c r="F146" s="57"/>
    </row>
    <row r="147" spans="1:8" hidden="1" outlineLevel="2" x14ac:dyDescent="0.2">
      <c r="A147" s="77" t="s">
        <v>80</v>
      </c>
      <c r="B147" s="78">
        <v>26500</v>
      </c>
      <c r="C147" s="44"/>
      <c r="D147" s="37"/>
      <c r="E147" s="37"/>
      <c r="F147" s="37"/>
    </row>
    <row r="148" spans="1:8" ht="15.75" hidden="1" outlineLevel="1" collapsed="1" x14ac:dyDescent="0.25">
      <c r="A148" s="81" t="s">
        <v>87</v>
      </c>
      <c r="B148" s="82">
        <f>SUM(B146:B147)</f>
        <v>528091</v>
      </c>
      <c r="C148" s="44"/>
      <c r="D148" s="37"/>
      <c r="E148" s="37"/>
      <c r="F148" s="37"/>
    </row>
    <row r="149" spans="1:8" hidden="1" outlineLevel="2" x14ac:dyDescent="0.2">
      <c r="A149" s="10"/>
      <c r="B149" s="11"/>
      <c r="C149" s="44"/>
      <c r="D149" s="37"/>
      <c r="E149" s="37"/>
      <c r="F149" s="37"/>
      <c r="G149" s="69"/>
      <c r="H149" s="44"/>
    </row>
    <row r="150" spans="1:8" hidden="1" outlineLevel="2" x14ac:dyDescent="0.2">
      <c r="A150" s="10" t="s">
        <v>88</v>
      </c>
      <c r="B150" s="78">
        <v>200000</v>
      </c>
      <c r="C150" s="44"/>
      <c r="D150" s="37"/>
      <c r="E150" s="37"/>
      <c r="F150" s="37"/>
      <c r="G150" s="69"/>
      <c r="H150" s="44"/>
    </row>
    <row r="151" spans="1:8" ht="15.75" hidden="1" outlineLevel="1" collapsed="1" x14ac:dyDescent="0.25">
      <c r="A151" s="81" t="s">
        <v>89</v>
      </c>
      <c r="B151" s="82">
        <f>SUM(B150)</f>
        <v>200000</v>
      </c>
      <c r="C151" s="44"/>
      <c r="D151" s="37"/>
      <c r="E151" s="37"/>
      <c r="F151" s="37"/>
    </row>
    <row r="152" spans="1:8" ht="15.75" hidden="1" outlineLevel="2" x14ac:dyDescent="0.25">
      <c r="A152" s="10"/>
      <c r="B152" s="78"/>
      <c r="C152" s="38"/>
      <c r="D152" s="57"/>
      <c r="E152" s="57"/>
      <c r="F152" s="37"/>
    </row>
    <row r="153" spans="1:8" ht="15.75" hidden="1" outlineLevel="2" x14ac:dyDescent="0.25">
      <c r="A153" s="77" t="s">
        <v>14</v>
      </c>
      <c r="B153" s="78">
        <v>8400</v>
      </c>
      <c r="C153" s="38"/>
      <c r="D153" s="57"/>
      <c r="E153" s="57"/>
      <c r="F153" s="37"/>
    </row>
    <row r="154" spans="1:8" ht="15.75" hidden="1" outlineLevel="2" x14ac:dyDescent="0.25">
      <c r="A154" s="77" t="s">
        <v>42</v>
      </c>
      <c r="B154" s="78">
        <v>110000</v>
      </c>
      <c r="C154" s="38"/>
      <c r="D154" s="57"/>
      <c r="E154" s="57"/>
      <c r="F154" s="37"/>
    </row>
    <row r="155" spans="1:8" ht="15.75" hidden="1" outlineLevel="2" x14ac:dyDescent="0.25">
      <c r="A155" s="77" t="s">
        <v>90</v>
      </c>
      <c r="B155" s="78">
        <v>425000</v>
      </c>
      <c r="C155" s="38"/>
      <c r="D155" s="57"/>
      <c r="E155" s="57"/>
      <c r="F155" s="37"/>
    </row>
    <row r="156" spans="1:8" ht="15.75" hidden="1" outlineLevel="2" x14ac:dyDescent="0.25">
      <c r="A156" s="77" t="s">
        <v>91</v>
      </c>
      <c r="B156" s="78">
        <v>500000</v>
      </c>
      <c r="C156" s="38"/>
      <c r="D156" s="57"/>
      <c r="E156" s="57"/>
      <c r="F156" s="57"/>
    </row>
    <row r="157" spans="1:8" hidden="1" outlineLevel="2" x14ac:dyDescent="0.2">
      <c r="A157" s="77"/>
      <c r="B157" s="78"/>
      <c r="C157" s="44"/>
      <c r="D157" s="37"/>
      <c r="E157" s="37"/>
      <c r="F157" s="37"/>
    </row>
    <row r="158" spans="1:8" hidden="1" outlineLevel="2" x14ac:dyDescent="0.2">
      <c r="A158" s="77" t="s">
        <v>92</v>
      </c>
      <c r="B158" s="78">
        <v>279070</v>
      </c>
      <c r="C158" s="44"/>
      <c r="D158" s="37"/>
      <c r="E158" s="37"/>
      <c r="F158" s="37"/>
    </row>
    <row r="159" spans="1:8" ht="15.75" hidden="1" outlineLevel="1" collapsed="1" x14ac:dyDescent="0.25">
      <c r="A159" s="81" t="s">
        <v>93</v>
      </c>
      <c r="B159" s="82">
        <f>SUM(B153:B158)</f>
        <v>1322470</v>
      </c>
      <c r="C159" s="44"/>
      <c r="D159" s="37"/>
      <c r="E159" s="37"/>
      <c r="F159" s="37"/>
    </row>
    <row r="160" spans="1:8" hidden="1" outlineLevel="2" x14ac:dyDescent="0.2">
      <c r="A160" s="10"/>
      <c r="B160" s="11"/>
      <c r="C160" s="44"/>
      <c r="D160" s="37"/>
      <c r="E160" s="37"/>
      <c r="F160" s="37"/>
    </row>
    <row r="161" spans="1:6" ht="15.75" hidden="1" outlineLevel="2" x14ac:dyDescent="0.25">
      <c r="A161" s="77" t="s">
        <v>94</v>
      </c>
      <c r="B161" s="78">
        <v>30000</v>
      </c>
      <c r="C161" s="44"/>
      <c r="D161" s="57"/>
      <c r="E161" s="57"/>
      <c r="F161" s="57"/>
    </row>
    <row r="162" spans="1:6" ht="15.75" hidden="1" outlineLevel="1" collapsed="1" x14ac:dyDescent="0.25">
      <c r="A162" s="81" t="s">
        <v>95</v>
      </c>
      <c r="B162" s="83">
        <f>SUM(B161)</f>
        <v>30000</v>
      </c>
      <c r="C162" s="44"/>
      <c r="D162" s="57"/>
      <c r="E162" s="57"/>
      <c r="F162" s="57"/>
    </row>
    <row r="163" spans="1:6" ht="15.75" hidden="1" outlineLevel="2" x14ac:dyDescent="0.25">
      <c r="A163" s="36"/>
      <c r="C163" s="44"/>
      <c r="D163" s="57"/>
      <c r="E163" s="57"/>
      <c r="F163" s="57"/>
    </row>
    <row r="164" spans="1:6" hidden="1" outlineLevel="2" x14ac:dyDescent="0.2">
      <c r="A164" s="77" t="s">
        <v>96</v>
      </c>
      <c r="B164" s="78">
        <v>7500</v>
      </c>
      <c r="C164" s="44"/>
      <c r="D164" s="37"/>
      <c r="E164" s="37"/>
      <c r="F164" s="37"/>
    </row>
    <row r="165" spans="1:6" ht="15.75" hidden="1" outlineLevel="1" collapsed="1" x14ac:dyDescent="0.25">
      <c r="A165" s="81" t="s">
        <v>97</v>
      </c>
      <c r="B165" s="83">
        <f>SUM(B164)</f>
        <v>7500</v>
      </c>
      <c r="C165" s="44"/>
      <c r="D165" s="37"/>
      <c r="E165" s="37"/>
      <c r="F165" s="37"/>
    </row>
    <row r="166" spans="1:6" hidden="1" outlineLevel="2" x14ac:dyDescent="0.2">
      <c r="A166" s="47"/>
      <c r="B166" s="11"/>
      <c r="C166" s="44"/>
      <c r="D166" s="37"/>
      <c r="E166" s="37"/>
      <c r="F166" s="37"/>
    </row>
    <row r="167" spans="1:6" hidden="1" outlineLevel="2" x14ac:dyDescent="0.2">
      <c r="A167" s="77" t="s">
        <v>94</v>
      </c>
      <c r="B167" s="78">
        <v>41000</v>
      </c>
      <c r="C167" s="44"/>
      <c r="D167" s="37"/>
      <c r="E167" s="37"/>
      <c r="F167" s="37"/>
    </row>
    <row r="168" spans="1:6" ht="15.75" hidden="1" outlineLevel="1" collapsed="1" x14ac:dyDescent="0.25">
      <c r="A168" s="81" t="s">
        <v>98</v>
      </c>
      <c r="B168" s="82">
        <f>SUM(B167)</f>
        <v>41000</v>
      </c>
      <c r="C168" s="44"/>
      <c r="D168" s="57"/>
      <c r="E168" s="57"/>
      <c r="F168" s="57"/>
    </row>
    <row r="169" spans="1:6" ht="15.75" hidden="1" outlineLevel="2" x14ac:dyDescent="0.25">
      <c r="A169" s="36"/>
      <c r="B169" s="11"/>
      <c r="C169" s="44"/>
      <c r="D169" s="57"/>
      <c r="E169" s="57"/>
      <c r="F169" s="57"/>
    </row>
    <row r="170" spans="1:6" ht="15.75" hidden="1" outlineLevel="2" x14ac:dyDescent="0.25">
      <c r="A170" s="77" t="s">
        <v>99</v>
      </c>
      <c r="B170" s="78">
        <v>128000</v>
      </c>
      <c r="C170" s="44"/>
      <c r="D170" s="57"/>
      <c r="E170" s="57"/>
      <c r="F170" s="57"/>
    </row>
    <row r="171" spans="1:6" ht="15.75" hidden="1" outlineLevel="2" x14ac:dyDescent="0.25">
      <c r="A171" s="77" t="s">
        <v>94</v>
      </c>
      <c r="B171" s="78">
        <v>9500</v>
      </c>
      <c r="C171" s="44"/>
      <c r="D171" s="57"/>
      <c r="E171" s="57"/>
      <c r="F171" s="57"/>
    </row>
    <row r="172" spans="1:6" ht="15.75" hidden="1" outlineLevel="1" collapsed="1" x14ac:dyDescent="0.25">
      <c r="A172" s="81" t="s">
        <v>100</v>
      </c>
      <c r="B172" s="83">
        <f>SUM(B170:B171)</f>
        <v>137500</v>
      </c>
      <c r="C172" s="44"/>
      <c r="D172" s="57"/>
      <c r="E172" s="57"/>
      <c r="F172" s="57"/>
    </row>
    <row r="173" spans="1:6" ht="15.75" hidden="1" outlineLevel="2" x14ac:dyDescent="0.25">
      <c r="A173" s="47"/>
      <c r="B173" s="11"/>
      <c r="C173" s="44"/>
      <c r="D173" s="37"/>
      <c r="E173" s="37"/>
      <c r="F173" s="57"/>
    </row>
    <row r="174" spans="1:6" ht="15.75" hidden="1" outlineLevel="2" x14ac:dyDescent="0.25">
      <c r="A174" s="77" t="s">
        <v>101</v>
      </c>
      <c r="B174" s="78">
        <v>65000</v>
      </c>
      <c r="C174" s="44"/>
      <c r="D174" s="57"/>
      <c r="E174" s="57"/>
      <c r="F174" s="37"/>
    </row>
    <row r="175" spans="1:6" ht="15.75" hidden="1" outlineLevel="1" collapsed="1" x14ac:dyDescent="0.25">
      <c r="A175" s="81" t="s">
        <v>102</v>
      </c>
      <c r="B175" s="83">
        <f>SUM(B174)</f>
        <v>65000</v>
      </c>
      <c r="C175" s="44"/>
      <c r="D175" s="57"/>
      <c r="E175" s="57"/>
      <c r="F175" s="37"/>
    </row>
    <row r="176" spans="1:6" ht="15.75" hidden="1" outlineLevel="2" x14ac:dyDescent="0.25">
      <c r="A176" s="47"/>
      <c r="B176" s="11"/>
      <c r="C176" s="44"/>
      <c r="D176" s="57"/>
      <c r="E176" s="57"/>
      <c r="F176" s="37"/>
    </row>
    <row r="177" spans="1:8" ht="15.75" hidden="1" outlineLevel="2" x14ac:dyDescent="0.25">
      <c r="A177" s="77" t="s">
        <v>23</v>
      </c>
      <c r="B177" s="78">
        <v>617500</v>
      </c>
      <c r="C177" s="44"/>
      <c r="D177" s="57"/>
      <c r="E177" s="57"/>
      <c r="F177" s="37"/>
    </row>
    <row r="178" spans="1:8" ht="15.75" hidden="1" outlineLevel="2" x14ac:dyDescent="0.25">
      <c r="A178" s="77" t="s">
        <v>26</v>
      </c>
      <c r="B178" s="78">
        <v>180500</v>
      </c>
      <c r="C178" s="44"/>
      <c r="D178" s="57"/>
      <c r="E178" s="57"/>
      <c r="F178" s="37"/>
    </row>
    <row r="179" spans="1:8" ht="15.75" hidden="1" outlineLevel="2" x14ac:dyDescent="0.25">
      <c r="A179" s="77" t="s">
        <v>27</v>
      </c>
      <c r="B179" s="78">
        <v>76000</v>
      </c>
      <c r="C179" s="44"/>
      <c r="D179" s="57"/>
      <c r="E179" s="57"/>
      <c r="F179" s="37"/>
    </row>
    <row r="180" spans="1:8" ht="15.75" hidden="1" outlineLevel="2" x14ac:dyDescent="0.25">
      <c r="A180" s="77" t="s">
        <v>29</v>
      </c>
      <c r="B180" s="78">
        <v>45600</v>
      </c>
      <c r="C180" s="44"/>
      <c r="D180" s="57"/>
      <c r="E180" s="57"/>
      <c r="F180" s="37"/>
      <c r="G180" s="69"/>
      <c r="H180" s="44"/>
    </row>
    <row r="181" spans="1:8" ht="15.75" hidden="1" outlineLevel="2" x14ac:dyDescent="0.25">
      <c r="A181" s="77" t="s">
        <v>372</v>
      </c>
      <c r="B181" s="78">
        <v>11875</v>
      </c>
      <c r="C181" s="44"/>
      <c r="D181" s="57"/>
      <c r="E181" s="57"/>
      <c r="F181" s="37"/>
      <c r="G181" s="69"/>
      <c r="H181" s="44"/>
    </row>
    <row r="182" spans="1:8" ht="15.75" hidden="1" outlineLevel="2" x14ac:dyDescent="0.25">
      <c r="A182" s="77"/>
      <c r="B182" s="78"/>
      <c r="C182" s="44"/>
      <c r="D182" s="37"/>
      <c r="E182" s="37"/>
      <c r="F182" s="57"/>
      <c r="G182" s="69"/>
      <c r="H182" s="44"/>
    </row>
    <row r="183" spans="1:8" ht="15.75" hidden="1" outlineLevel="1" collapsed="1" x14ac:dyDescent="0.25">
      <c r="A183" s="81" t="s">
        <v>103</v>
      </c>
      <c r="B183" s="84">
        <f>SUM(B177,B178,B179,B180,B181)</f>
        <v>931475</v>
      </c>
      <c r="C183" s="44"/>
      <c r="D183" s="37"/>
      <c r="E183" s="37"/>
      <c r="F183" s="37"/>
      <c r="G183" s="69"/>
      <c r="H183" s="44"/>
    </row>
    <row r="184" spans="1:8" hidden="1" outlineLevel="2" x14ac:dyDescent="0.2">
      <c r="A184" s="47"/>
      <c r="C184" s="44"/>
      <c r="D184" s="37"/>
      <c r="E184" s="37"/>
      <c r="F184" s="37"/>
    </row>
    <row r="185" spans="1:8" hidden="1" outlineLevel="2" x14ac:dyDescent="0.2">
      <c r="A185" s="77" t="s">
        <v>94</v>
      </c>
      <c r="B185" s="78">
        <v>60000</v>
      </c>
      <c r="C185" s="44"/>
      <c r="D185" s="37"/>
      <c r="E185" s="37"/>
      <c r="F185" s="37"/>
    </row>
    <row r="186" spans="1:8" ht="15.75" hidden="1" outlineLevel="1" collapsed="1" x14ac:dyDescent="0.25">
      <c r="A186" s="81" t="s">
        <v>104</v>
      </c>
      <c r="B186" s="83">
        <f>SUM(B185)</f>
        <v>60000</v>
      </c>
      <c r="C186" s="44"/>
      <c r="D186" s="37"/>
      <c r="E186" s="37"/>
      <c r="F186" s="37"/>
    </row>
    <row r="187" spans="1:8" ht="15.75" hidden="1" outlineLevel="2" x14ac:dyDescent="0.25">
      <c r="A187" s="81"/>
      <c r="B187" s="83"/>
      <c r="C187" s="44"/>
      <c r="D187" s="37"/>
      <c r="E187" s="37"/>
      <c r="F187" s="37"/>
    </row>
    <row r="188" spans="1:8" hidden="1" outlineLevel="2" x14ac:dyDescent="0.2">
      <c r="A188" s="77" t="s">
        <v>332</v>
      </c>
      <c r="B188" s="75">
        <v>46500</v>
      </c>
      <c r="C188" s="44"/>
      <c r="D188" s="37"/>
      <c r="E188" s="37"/>
      <c r="F188" s="37"/>
    </row>
    <row r="189" spans="1:8" hidden="1" outlineLevel="2" x14ac:dyDescent="0.2">
      <c r="A189" s="77" t="s">
        <v>311</v>
      </c>
      <c r="B189" s="75">
        <v>131000</v>
      </c>
      <c r="C189" s="44"/>
      <c r="D189" s="85"/>
      <c r="E189" s="85"/>
      <c r="F189" s="85"/>
    </row>
    <row r="190" spans="1:8" ht="15.75" hidden="1" outlineLevel="1" collapsed="1" x14ac:dyDescent="0.25">
      <c r="A190" s="81" t="s">
        <v>105</v>
      </c>
      <c r="B190" s="83">
        <f>SUM(B188:B189)</f>
        <v>177500</v>
      </c>
      <c r="C190" s="44"/>
      <c r="D190" s="37"/>
      <c r="E190" s="37"/>
      <c r="F190" s="37"/>
    </row>
    <row r="191" spans="1:8" hidden="1" outlineLevel="2" x14ac:dyDescent="0.2">
      <c r="A191" s="47"/>
      <c r="B191" s="11"/>
      <c r="C191" s="44"/>
      <c r="D191" s="37"/>
      <c r="E191" s="37"/>
      <c r="F191" s="37"/>
    </row>
    <row r="192" spans="1:8" hidden="1" outlineLevel="2" collapsed="1" x14ac:dyDescent="0.2">
      <c r="A192" s="77" t="s">
        <v>46</v>
      </c>
      <c r="B192" s="78">
        <v>30000</v>
      </c>
      <c r="C192" s="44"/>
      <c r="D192" s="37"/>
      <c r="E192" s="37"/>
      <c r="F192" s="37"/>
    </row>
    <row r="193" spans="1:6" hidden="1" outlineLevel="2" x14ac:dyDescent="0.2">
      <c r="A193" s="77" t="s">
        <v>106</v>
      </c>
      <c r="B193" s="78">
        <v>20000</v>
      </c>
      <c r="C193" s="38"/>
      <c r="D193" s="37"/>
      <c r="E193" s="37"/>
      <c r="F193" s="37"/>
    </row>
    <row r="194" spans="1:6" hidden="1" outlineLevel="2" x14ac:dyDescent="0.2">
      <c r="A194" s="77" t="s">
        <v>80</v>
      </c>
      <c r="B194" s="75">
        <v>1120000</v>
      </c>
      <c r="D194" s="37"/>
      <c r="E194" s="37"/>
      <c r="F194" s="37"/>
    </row>
    <row r="195" spans="1:6" ht="15.75" hidden="1" outlineLevel="1" collapsed="1" x14ac:dyDescent="0.25">
      <c r="A195" s="81" t="s">
        <v>107</v>
      </c>
      <c r="B195" s="83">
        <f>SUM(B192,B193,B194)</f>
        <v>1170000</v>
      </c>
      <c r="D195" s="37"/>
      <c r="E195" s="37"/>
      <c r="F195" s="37"/>
    </row>
    <row r="196" spans="1:6" hidden="1" outlineLevel="2" x14ac:dyDescent="0.2">
      <c r="A196" s="47"/>
      <c r="B196" s="75"/>
      <c r="D196" s="37"/>
      <c r="E196" s="37"/>
      <c r="F196" s="37"/>
    </row>
    <row r="197" spans="1:6" hidden="1" outlineLevel="2" x14ac:dyDescent="0.2">
      <c r="A197" s="77" t="s">
        <v>81</v>
      </c>
      <c r="B197" s="78">
        <v>19500</v>
      </c>
      <c r="D197" s="37"/>
      <c r="E197" s="37"/>
      <c r="F197" s="37"/>
    </row>
    <row r="198" spans="1:6" hidden="1" outlineLevel="2" x14ac:dyDescent="0.2">
      <c r="A198" s="77" t="s">
        <v>46</v>
      </c>
      <c r="B198" s="78">
        <v>90000</v>
      </c>
      <c r="D198" s="37"/>
      <c r="E198" s="37"/>
      <c r="F198" s="37"/>
    </row>
    <row r="199" spans="1:6" hidden="1" outlineLevel="2" x14ac:dyDescent="0.2">
      <c r="A199" s="77" t="s">
        <v>80</v>
      </c>
      <c r="B199" s="75">
        <v>1341910</v>
      </c>
      <c r="D199" s="37"/>
      <c r="E199" s="37"/>
      <c r="F199" s="37"/>
    </row>
    <row r="200" spans="1:6" ht="15.75" hidden="1" outlineLevel="1" collapsed="1" x14ac:dyDescent="0.25">
      <c r="A200" s="81" t="s">
        <v>108</v>
      </c>
      <c r="B200" s="83">
        <f>SUM(B197:B199)</f>
        <v>1451410</v>
      </c>
      <c r="D200" s="37"/>
      <c r="E200" s="37"/>
      <c r="F200" s="37"/>
    </row>
    <row r="201" spans="1:6" ht="15.75" hidden="1" outlineLevel="2" x14ac:dyDescent="0.25">
      <c r="A201" s="81"/>
      <c r="B201" s="83"/>
      <c r="D201" s="37"/>
      <c r="E201" s="37"/>
      <c r="F201" s="37"/>
    </row>
    <row r="202" spans="1:6" hidden="1" outlineLevel="2" x14ac:dyDescent="0.2">
      <c r="A202" s="77" t="s">
        <v>80</v>
      </c>
      <c r="B202" s="11">
        <v>450000</v>
      </c>
      <c r="D202" s="37"/>
      <c r="E202" s="37"/>
      <c r="F202" s="37"/>
    </row>
    <row r="203" spans="1:6" ht="15.75" hidden="1" outlineLevel="1" collapsed="1" x14ac:dyDescent="0.25">
      <c r="A203" s="81" t="s">
        <v>323</v>
      </c>
      <c r="B203" s="83">
        <v>450000</v>
      </c>
      <c r="D203" s="37"/>
      <c r="E203" s="37"/>
      <c r="F203" s="37"/>
    </row>
    <row r="204" spans="1:6" hidden="1" outlineLevel="2" x14ac:dyDescent="0.2">
      <c r="A204" s="47"/>
      <c r="B204" s="11"/>
      <c r="C204" s="44"/>
      <c r="D204" s="37"/>
      <c r="E204" s="37"/>
      <c r="F204" s="37"/>
    </row>
    <row r="205" spans="1:6" hidden="1" outlineLevel="2" x14ac:dyDescent="0.2">
      <c r="A205" s="77" t="s">
        <v>63</v>
      </c>
      <c r="B205" s="78">
        <v>1166500</v>
      </c>
      <c r="C205" s="44"/>
      <c r="D205" s="37"/>
      <c r="E205" s="37"/>
      <c r="F205" s="37"/>
    </row>
    <row r="206" spans="1:6" hidden="1" outlineLevel="2" x14ac:dyDescent="0.2">
      <c r="A206" s="77" t="s">
        <v>109</v>
      </c>
      <c r="B206" s="75">
        <v>89000</v>
      </c>
      <c r="C206" s="44"/>
      <c r="D206" s="37"/>
      <c r="E206" s="37"/>
      <c r="F206" s="37"/>
    </row>
    <row r="207" spans="1:6" ht="15.75" hidden="1" outlineLevel="1" collapsed="1" x14ac:dyDescent="0.25">
      <c r="A207" s="81" t="s">
        <v>110</v>
      </c>
      <c r="B207" s="83">
        <f>SUM(B205,B206)</f>
        <v>1255500</v>
      </c>
      <c r="C207" s="44"/>
      <c r="D207" s="86"/>
      <c r="E207" s="86"/>
      <c r="F207" s="86"/>
    </row>
    <row r="208" spans="1:6" ht="15.75" hidden="1" outlineLevel="2" x14ac:dyDescent="0.25">
      <c r="A208" s="47"/>
      <c r="B208" s="11"/>
      <c r="C208" s="87"/>
      <c r="D208" s="88"/>
      <c r="E208" s="88"/>
      <c r="F208" s="88"/>
    </row>
    <row r="209" spans="1:6" hidden="1" outlineLevel="2" x14ac:dyDescent="0.2">
      <c r="A209" s="77" t="s">
        <v>83</v>
      </c>
      <c r="B209" s="78">
        <v>1250</v>
      </c>
      <c r="C209" s="87"/>
      <c r="D209" s="37"/>
      <c r="E209" s="37"/>
      <c r="F209" s="37"/>
    </row>
    <row r="210" spans="1:6" ht="15.75" hidden="1" outlineLevel="1" collapsed="1" x14ac:dyDescent="0.25">
      <c r="A210" s="89" t="s">
        <v>111</v>
      </c>
      <c r="B210" s="83">
        <f>SUM(B209)</f>
        <v>1250</v>
      </c>
      <c r="C210" s="87"/>
      <c r="D210" s="37"/>
      <c r="E210" s="37"/>
      <c r="F210" s="37"/>
    </row>
    <row r="211" spans="1:6" hidden="1" outlineLevel="2" x14ac:dyDescent="0.2">
      <c r="A211" s="90"/>
      <c r="B211" s="75"/>
      <c r="C211" s="87"/>
      <c r="D211" s="37"/>
      <c r="E211" s="37"/>
      <c r="F211" s="37"/>
    </row>
    <row r="212" spans="1:6" hidden="1" outlineLevel="2" x14ac:dyDescent="0.2">
      <c r="A212" s="91" t="s">
        <v>324</v>
      </c>
      <c r="B212" s="75">
        <v>200000</v>
      </c>
      <c r="C212" s="87"/>
      <c r="D212" s="37"/>
      <c r="E212" s="37"/>
      <c r="F212" s="37"/>
    </row>
    <row r="213" spans="1:6" hidden="1" outlineLevel="2" x14ac:dyDescent="0.2">
      <c r="A213" s="91" t="s">
        <v>32</v>
      </c>
      <c r="B213" s="78">
        <v>80000</v>
      </c>
      <c r="C213" s="87"/>
      <c r="D213" s="37"/>
      <c r="E213" s="37"/>
      <c r="F213" s="37"/>
    </row>
    <row r="214" spans="1:6" ht="15.75" hidden="1" outlineLevel="1" collapsed="1" x14ac:dyDescent="0.25">
      <c r="A214" s="89" t="s">
        <v>112</v>
      </c>
      <c r="B214" s="83">
        <f>SUM(B212:B213)</f>
        <v>280000</v>
      </c>
      <c r="C214" s="44"/>
      <c r="D214" s="37"/>
      <c r="E214" s="37"/>
      <c r="F214" s="37"/>
    </row>
    <row r="215" spans="1:6" ht="15.75" hidden="1" outlineLevel="2" x14ac:dyDescent="0.25">
      <c r="A215" s="89"/>
      <c r="B215" s="11"/>
      <c r="D215" s="37"/>
      <c r="E215" s="37"/>
      <c r="F215" s="37"/>
    </row>
    <row r="216" spans="1:6" hidden="1" outlineLevel="2" x14ac:dyDescent="0.2">
      <c r="A216" s="77" t="s">
        <v>113</v>
      </c>
      <c r="B216" s="48">
        <v>4000000</v>
      </c>
      <c r="D216" s="37"/>
      <c r="E216" s="37"/>
      <c r="F216" s="37"/>
    </row>
    <row r="217" spans="1:6" hidden="1" outlineLevel="2" x14ac:dyDescent="0.2">
      <c r="A217" s="77" t="s">
        <v>114</v>
      </c>
      <c r="B217" s="48">
        <v>5000</v>
      </c>
      <c r="D217" s="37"/>
      <c r="E217" s="37"/>
      <c r="F217" s="37"/>
    </row>
    <row r="218" spans="1:6" hidden="1" outlineLevel="2" x14ac:dyDescent="0.2">
      <c r="A218" s="77"/>
      <c r="B218" s="48"/>
      <c r="D218" s="37"/>
      <c r="E218" s="37"/>
      <c r="F218" s="37"/>
    </row>
    <row r="219" spans="1:6" ht="15.75" hidden="1" outlineLevel="1" collapsed="1" x14ac:dyDescent="0.25">
      <c r="A219" s="81" t="s">
        <v>115</v>
      </c>
      <c r="B219" s="80">
        <f>SUM(B216:B218)</f>
        <v>4005000</v>
      </c>
      <c r="D219" s="86"/>
      <c r="E219" s="86"/>
      <c r="F219" s="86"/>
    </row>
    <row r="220" spans="1:6" ht="15.75" hidden="1" outlineLevel="1" x14ac:dyDescent="0.25">
      <c r="A220" s="81"/>
      <c r="B220" s="80"/>
      <c r="D220" s="86"/>
      <c r="E220" s="86"/>
      <c r="F220" s="86"/>
    </row>
    <row r="221" spans="1:6" ht="15.75" hidden="1" outlineLevel="1" x14ac:dyDescent="0.25">
      <c r="A221" s="81"/>
      <c r="B221" s="80"/>
      <c r="D221" s="37"/>
      <c r="E221" s="37"/>
      <c r="F221" s="37"/>
    </row>
    <row r="222" spans="1:6" ht="15.75" collapsed="1" x14ac:dyDescent="0.25">
      <c r="A222" s="92" t="s">
        <v>116</v>
      </c>
      <c r="B222" s="48"/>
      <c r="C222" s="44"/>
      <c r="D222" s="57"/>
      <c r="E222" s="57"/>
      <c r="F222" s="57"/>
    </row>
    <row r="223" spans="1:6" ht="15.75" hidden="1" outlineLevel="1" x14ac:dyDescent="0.25">
      <c r="A223" s="81"/>
      <c r="B223" s="48"/>
      <c r="C223" s="44"/>
      <c r="D223" s="57"/>
      <c r="E223" s="57"/>
      <c r="F223" s="57"/>
    </row>
    <row r="224" spans="1:6" ht="15.75" hidden="1" outlineLevel="2" x14ac:dyDescent="0.25">
      <c r="A224" s="77" t="s">
        <v>3</v>
      </c>
      <c r="B224" s="78">
        <v>16180016</v>
      </c>
      <c r="C224" s="44"/>
      <c r="D224" s="57"/>
      <c r="E224" s="57"/>
      <c r="F224" s="57"/>
    </row>
    <row r="225" spans="1:6" hidden="1" outlineLevel="2" x14ac:dyDescent="0.2">
      <c r="A225" s="77" t="s">
        <v>4</v>
      </c>
      <c r="B225" s="78">
        <v>100000</v>
      </c>
      <c r="C225" s="38"/>
      <c r="D225" s="37"/>
      <c r="E225" s="37"/>
      <c r="F225" s="37"/>
    </row>
    <row r="226" spans="1:6" hidden="1" outlineLevel="2" x14ac:dyDescent="0.2">
      <c r="A226" s="77" t="s">
        <v>117</v>
      </c>
      <c r="B226" s="78">
        <v>80000</v>
      </c>
      <c r="C226" s="44"/>
      <c r="D226" s="37"/>
      <c r="E226" s="37"/>
      <c r="F226" s="37"/>
    </row>
    <row r="227" spans="1:6" hidden="1" outlineLevel="2" x14ac:dyDescent="0.2">
      <c r="A227" s="77" t="s">
        <v>60</v>
      </c>
      <c r="B227" s="78">
        <v>2066038</v>
      </c>
      <c r="C227" s="87"/>
      <c r="D227" s="37"/>
      <c r="E227" s="37"/>
      <c r="F227" s="37"/>
    </row>
    <row r="228" spans="1:6" ht="15.75" hidden="1" outlineLevel="2" x14ac:dyDescent="0.25">
      <c r="A228" s="77" t="s">
        <v>46</v>
      </c>
      <c r="B228" s="78">
        <v>100000</v>
      </c>
      <c r="C228" s="38"/>
      <c r="D228" s="57"/>
      <c r="E228" s="57"/>
      <c r="F228" s="57"/>
    </row>
    <row r="229" spans="1:6" ht="15.75" hidden="1" outlineLevel="2" x14ac:dyDescent="0.25">
      <c r="A229" s="93" t="s">
        <v>80</v>
      </c>
      <c r="B229" s="78">
        <v>1391311</v>
      </c>
      <c r="C229" s="44"/>
      <c r="D229" s="88"/>
      <c r="E229" s="88"/>
      <c r="F229" s="88"/>
    </row>
    <row r="230" spans="1:6" ht="15.75" hidden="1" outlineLevel="1" collapsed="1" x14ac:dyDescent="0.25">
      <c r="A230" s="81" t="s">
        <v>118</v>
      </c>
      <c r="B230" s="80">
        <f>SUM(B224:B229)</f>
        <v>19917365</v>
      </c>
      <c r="C230" s="44"/>
      <c r="D230" s="88"/>
      <c r="E230" s="88"/>
      <c r="F230" s="88"/>
    </row>
    <row r="231" spans="1:6" ht="15.75" hidden="1" outlineLevel="2" x14ac:dyDescent="0.25">
      <c r="A231" s="81"/>
      <c r="B231" s="80"/>
      <c r="C231" s="44"/>
      <c r="D231" s="88"/>
      <c r="E231" s="88"/>
      <c r="F231" s="88"/>
    </row>
    <row r="232" spans="1:6" ht="15.75" hidden="1" outlineLevel="2" x14ac:dyDescent="0.25">
      <c r="A232" s="77" t="s">
        <v>119</v>
      </c>
      <c r="B232" s="48">
        <v>6900000</v>
      </c>
      <c r="C232" s="44"/>
      <c r="D232" s="88"/>
      <c r="E232" s="88"/>
      <c r="F232" s="88"/>
    </row>
    <row r="233" spans="1:6" ht="15.75" hidden="1" outlineLevel="2" x14ac:dyDescent="0.25">
      <c r="A233" s="77" t="s">
        <v>120</v>
      </c>
      <c r="B233" s="48">
        <v>150000</v>
      </c>
      <c r="C233" s="44"/>
      <c r="D233" s="88"/>
      <c r="E233" s="88"/>
      <c r="F233" s="88"/>
    </row>
    <row r="234" spans="1:6" ht="15.75" hidden="1" outlineLevel="2" x14ac:dyDescent="0.25">
      <c r="A234" s="77" t="s">
        <v>121</v>
      </c>
      <c r="B234" s="48">
        <v>3500</v>
      </c>
      <c r="C234" s="44"/>
      <c r="D234" s="88"/>
      <c r="E234" s="88"/>
      <c r="F234" s="88"/>
    </row>
    <row r="235" spans="1:6" ht="15.75" hidden="1" outlineLevel="1" collapsed="1" x14ac:dyDescent="0.25">
      <c r="A235" s="81" t="s">
        <v>122</v>
      </c>
      <c r="B235" s="80">
        <f>SUM(B232:B234)</f>
        <v>7053500</v>
      </c>
      <c r="C235" s="44"/>
      <c r="D235" s="37"/>
      <c r="E235" s="37"/>
      <c r="F235" s="37"/>
    </row>
    <row r="236" spans="1:6" ht="15.75" hidden="1" outlineLevel="1" x14ac:dyDescent="0.25">
      <c r="A236" s="81"/>
      <c r="B236" s="80"/>
      <c r="C236" s="44"/>
      <c r="D236" s="37"/>
      <c r="E236" s="37"/>
      <c r="F236" s="37"/>
    </row>
    <row r="237" spans="1:6" ht="15.75" collapsed="1" x14ac:dyDescent="0.25">
      <c r="A237" s="92" t="s">
        <v>123</v>
      </c>
      <c r="B237" s="80"/>
      <c r="C237" s="44"/>
      <c r="D237" s="37"/>
      <c r="E237" s="37"/>
      <c r="F237" s="37"/>
    </row>
    <row r="238" spans="1:6" ht="15.75" hidden="1" outlineLevel="1" x14ac:dyDescent="0.25">
      <c r="A238" s="92"/>
      <c r="B238" s="80"/>
      <c r="C238" s="44"/>
      <c r="D238" s="37"/>
      <c r="E238" s="37"/>
      <c r="F238" s="37"/>
    </row>
    <row r="239" spans="1:6" hidden="1" outlineLevel="2" x14ac:dyDescent="0.2">
      <c r="A239" s="93" t="s">
        <v>80</v>
      </c>
      <c r="B239" s="13">
        <v>10170</v>
      </c>
      <c r="C239" s="44"/>
      <c r="D239" s="37"/>
      <c r="E239" s="37"/>
      <c r="F239" s="37"/>
    </row>
    <row r="240" spans="1:6" ht="15.75" hidden="1" outlineLevel="1" collapsed="1" x14ac:dyDescent="0.25">
      <c r="A240" s="81" t="s">
        <v>295</v>
      </c>
      <c r="B240" s="145">
        <f>B239</f>
        <v>10170</v>
      </c>
      <c r="C240" s="44"/>
      <c r="D240" s="37"/>
      <c r="E240" s="37"/>
      <c r="F240" s="37"/>
    </row>
    <row r="241" spans="1:6" hidden="1" outlineLevel="2" x14ac:dyDescent="0.2">
      <c r="A241" s="36"/>
      <c r="C241" s="44"/>
      <c r="D241" s="37"/>
      <c r="E241" s="37"/>
      <c r="F241" s="37"/>
    </row>
    <row r="242" spans="1:6" hidden="1" outlineLevel="2" x14ac:dyDescent="0.2">
      <c r="A242" s="93" t="s">
        <v>321</v>
      </c>
      <c r="B242" s="13">
        <v>500000</v>
      </c>
      <c r="C242" s="44"/>
      <c r="D242" s="37"/>
      <c r="E242" s="37"/>
      <c r="F242" s="37"/>
    </row>
    <row r="243" spans="1:6" ht="15.75" hidden="1" outlineLevel="1" collapsed="1" x14ac:dyDescent="0.25">
      <c r="A243" s="81" t="s">
        <v>124</v>
      </c>
      <c r="B243" s="80">
        <f>B242</f>
        <v>500000</v>
      </c>
      <c r="C243" s="44"/>
      <c r="D243" s="37"/>
      <c r="E243" s="37"/>
      <c r="F243" s="37"/>
    </row>
    <row r="244" spans="1:6" hidden="1" outlineLevel="2" x14ac:dyDescent="0.2">
      <c r="A244" s="36"/>
      <c r="C244" s="44"/>
      <c r="D244" s="37"/>
      <c r="E244" s="37"/>
      <c r="F244" s="37"/>
    </row>
    <row r="245" spans="1:6" hidden="1" outlineLevel="2" x14ac:dyDescent="0.2">
      <c r="A245" s="93" t="s">
        <v>88</v>
      </c>
      <c r="B245" s="13">
        <v>20000</v>
      </c>
      <c r="C245" s="44"/>
      <c r="D245" s="37"/>
      <c r="E245" s="37"/>
      <c r="F245" s="37"/>
    </row>
    <row r="246" spans="1:6" ht="15.75" hidden="1" outlineLevel="1" collapsed="1" x14ac:dyDescent="0.25">
      <c r="A246" s="81" t="s">
        <v>325</v>
      </c>
      <c r="B246" s="80">
        <f>B245</f>
        <v>20000</v>
      </c>
      <c r="C246" s="44"/>
      <c r="D246" s="57"/>
      <c r="E246" s="57"/>
      <c r="F246" s="57"/>
    </row>
    <row r="247" spans="1:6" hidden="1" outlineLevel="2" x14ac:dyDescent="0.2"/>
    <row r="248" spans="1:6" hidden="1" outlineLevel="2" x14ac:dyDescent="0.2">
      <c r="A248" s="96" t="s">
        <v>80</v>
      </c>
      <c r="B248" s="13">
        <v>67171</v>
      </c>
    </row>
    <row r="249" spans="1:6" ht="15.75" hidden="1" outlineLevel="1" collapsed="1" x14ac:dyDescent="0.25">
      <c r="A249" s="81" t="s">
        <v>299</v>
      </c>
      <c r="B249" s="80">
        <f>B248</f>
        <v>67171</v>
      </c>
    </row>
    <row r="250" spans="1:6" ht="15.75" hidden="1" outlineLevel="2" x14ac:dyDescent="0.25">
      <c r="A250" s="81"/>
      <c r="B250" s="80"/>
    </row>
    <row r="251" spans="1:6" hidden="1" outlineLevel="2" x14ac:dyDescent="0.2">
      <c r="A251" s="96" t="s">
        <v>80</v>
      </c>
      <c r="B251" s="13">
        <v>250425</v>
      </c>
    </row>
    <row r="252" spans="1:6" ht="15.75" hidden="1" outlineLevel="1" collapsed="1" x14ac:dyDescent="0.25">
      <c r="A252" s="81" t="s">
        <v>326</v>
      </c>
      <c r="B252" s="80">
        <f>B251</f>
        <v>250425</v>
      </c>
    </row>
    <row r="253" spans="1:6" ht="15.75" hidden="1" outlineLevel="1" x14ac:dyDescent="0.25">
      <c r="A253" s="81"/>
      <c r="B253" s="80"/>
    </row>
    <row r="254" spans="1:6" ht="15.75" collapsed="1" x14ac:dyDescent="0.25">
      <c r="A254" s="92" t="s">
        <v>125</v>
      </c>
      <c r="B254" s="94"/>
    </row>
    <row r="256" spans="1:6" ht="15.75" x14ac:dyDescent="0.25">
      <c r="A256" s="167" t="s">
        <v>374</v>
      </c>
      <c r="B256" s="145">
        <f>SUM(B95,B104,B117,B129,B138,B141,B144,B148,B151,B159,B162,B165,B168,B172,B175,B183,B186,B190,B195,B200,B203,B207,B210,B214,B219,B230,B235,B240,B243,B246,B249,B252)</f>
        <v>128795840</v>
      </c>
    </row>
    <row r="258" spans="1:2" ht="14.25" x14ac:dyDescent="0.2">
      <c r="A258" s="9"/>
      <c r="B258" s="94"/>
    </row>
    <row r="259" spans="1:2" ht="14.25" x14ac:dyDescent="0.2">
      <c r="A259" s="9"/>
      <c r="B259" s="94"/>
    </row>
    <row r="260" spans="1:2" ht="14.25" x14ac:dyDescent="0.2">
      <c r="A260" s="9"/>
      <c r="B260" s="94"/>
    </row>
    <row r="261" spans="1:2" ht="14.25" x14ac:dyDescent="0.2">
      <c r="A261" s="9"/>
      <c r="B261" s="94"/>
    </row>
    <row r="262" spans="1:2" ht="14.25" x14ac:dyDescent="0.2">
      <c r="A262" s="9"/>
      <c r="B262" s="94"/>
    </row>
  </sheetData>
  <dataConsolidate/>
  <mergeCells count="1">
    <mergeCell ref="A1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22DBA-FDA4-495D-A764-E1BAD0A7A3D6}">
  <dimension ref="A1:O1652"/>
  <sheetViews>
    <sheetView zoomScaleNormal="100" workbookViewId="0">
      <selection activeCell="B1649" sqref="B1649:B1650"/>
    </sheetView>
  </sheetViews>
  <sheetFormatPr defaultColWidth="9.140625" defaultRowHeight="15" outlineLevelRow="4" x14ac:dyDescent="0.2"/>
  <cols>
    <col min="1" max="1" width="71.5703125" style="33" bestFit="1" customWidth="1"/>
    <col min="2" max="2" width="38.140625" style="97" bestFit="1" customWidth="1"/>
    <col min="3" max="3" width="30" style="14" bestFit="1" customWidth="1"/>
    <col min="4" max="4" width="12.42578125" style="9" bestFit="1" customWidth="1"/>
    <col min="5" max="5" width="15" style="9" bestFit="1" customWidth="1"/>
    <col min="6" max="8" width="9.140625" style="9"/>
    <col min="9" max="9" width="12.140625" style="9" bestFit="1" customWidth="1"/>
    <col min="10" max="12" width="9.140625" style="9"/>
    <col min="13" max="13" width="67.7109375" style="9" bestFit="1" customWidth="1"/>
    <col min="14" max="14" width="48.28515625" style="9" bestFit="1" customWidth="1"/>
    <col min="15" max="15" width="14.28515625" style="9" bestFit="1" customWidth="1"/>
    <col min="16" max="18" width="9.140625" style="9"/>
    <col min="19" max="19" width="17" style="9" bestFit="1" customWidth="1"/>
    <col min="20" max="20" width="9.28515625" style="9" bestFit="1" customWidth="1"/>
    <col min="21" max="22" width="12.42578125" style="9" bestFit="1" customWidth="1"/>
    <col min="23" max="23" width="9.140625" style="9"/>
    <col min="24" max="24" width="9.28515625" style="9" bestFit="1" customWidth="1"/>
    <col min="25" max="25" width="9.140625" style="9"/>
    <col min="26" max="26" width="12.42578125" style="9" bestFit="1" customWidth="1"/>
    <col min="27" max="16384" width="9.140625" style="9"/>
  </cols>
  <sheetData>
    <row r="1" spans="1:3" ht="14.25" customHeight="1" x14ac:dyDescent="0.2">
      <c r="A1" s="163" t="s">
        <v>339</v>
      </c>
      <c r="B1" s="164"/>
    </row>
    <row r="2" spans="1:3" ht="27" customHeight="1" x14ac:dyDescent="0.2">
      <c r="A2" s="165"/>
      <c r="B2" s="166"/>
      <c r="C2" s="95"/>
    </row>
    <row r="3" spans="1:3" s="98" customFormat="1" ht="15.75" hidden="1" outlineLevel="4" x14ac:dyDescent="0.25">
      <c r="A3" s="96" t="s">
        <v>126</v>
      </c>
      <c r="B3" s="101">
        <v>12000</v>
      </c>
      <c r="C3" s="146"/>
    </row>
    <row r="4" spans="1:3" ht="15.75" hidden="1" outlineLevel="4" x14ac:dyDescent="0.25">
      <c r="A4" s="96" t="s">
        <v>127</v>
      </c>
      <c r="B4" s="101">
        <v>1000</v>
      </c>
      <c r="C4" s="146"/>
    </row>
    <row r="5" spans="1:3" ht="15.75" hidden="1" outlineLevel="4" x14ac:dyDescent="0.25">
      <c r="A5" s="96" t="s">
        <v>128</v>
      </c>
      <c r="B5" s="101">
        <v>1700</v>
      </c>
      <c r="C5" s="146"/>
    </row>
    <row r="6" spans="1:3" ht="15.75" hidden="1" outlineLevel="4" x14ac:dyDescent="0.25">
      <c r="A6" s="96" t="s">
        <v>129</v>
      </c>
      <c r="B6" s="101">
        <v>2000</v>
      </c>
      <c r="C6" s="146"/>
    </row>
    <row r="7" spans="1:3" ht="15.75" hidden="1" outlineLevel="4" x14ac:dyDescent="0.25">
      <c r="A7" s="96" t="s">
        <v>130</v>
      </c>
      <c r="B7" s="101">
        <v>150</v>
      </c>
      <c r="C7" s="146"/>
    </row>
    <row r="8" spans="1:3" ht="15.75" hidden="1" outlineLevel="4" x14ac:dyDescent="0.25">
      <c r="A8" s="96" t="s">
        <v>131</v>
      </c>
      <c r="B8" s="101">
        <v>9000</v>
      </c>
      <c r="C8" s="146"/>
    </row>
    <row r="9" spans="1:3" ht="15.75" hidden="1" outlineLevel="4" x14ac:dyDescent="0.25">
      <c r="A9" s="96" t="s">
        <v>132</v>
      </c>
      <c r="B9" s="101">
        <v>1000</v>
      </c>
      <c r="C9" s="146"/>
    </row>
    <row r="10" spans="1:3" ht="15.75" hidden="1" outlineLevel="4" x14ac:dyDescent="0.25">
      <c r="A10" s="96" t="s">
        <v>133</v>
      </c>
      <c r="B10" s="101">
        <v>500</v>
      </c>
      <c r="C10" s="146"/>
    </row>
    <row r="11" spans="1:3" ht="15.75" hidden="1" outlineLevel="4" x14ac:dyDescent="0.25">
      <c r="A11" s="96" t="s">
        <v>134</v>
      </c>
      <c r="B11" s="101">
        <v>500</v>
      </c>
      <c r="C11" s="146"/>
    </row>
    <row r="12" spans="1:3" ht="15.75" hidden="1" outlineLevel="4" x14ac:dyDescent="0.25">
      <c r="A12" s="96" t="s">
        <v>135</v>
      </c>
      <c r="B12" s="101">
        <v>200</v>
      </c>
      <c r="C12" s="146"/>
    </row>
    <row r="13" spans="1:3" ht="15.75" hidden="1" outlineLevel="4" x14ac:dyDescent="0.25">
      <c r="A13" s="96" t="s">
        <v>136</v>
      </c>
      <c r="B13" s="101">
        <v>100</v>
      </c>
      <c r="C13" s="146"/>
    </row>
    <row r="14" spans="1:3" ht="15.75" hidden="1" outlineLevel="4" x14ac:dyDescent="0.25">
      <c r="A14" s="96" t="s">
        <v>137</v>
      </c>
      <c r="B14" s="101">
        <v>200</v>
      </c>
      <c r="C14" s="146"/>
    </row>
    <row r="15" spans="1:3" ht="15.75" hidden="1" outlineLevel="4" x14ac:dyDescent="0.25">
      <c r="A15" s="96" t="s">
        <v>138</v>
      </c>
      <c r="B15" s="101">
        <v>5000</v>
      </c>
      <c r="C15" s="146"/>
    </row>
    <row r="16" spans="1:3" ht="15.75" hidden="1" outlineLevel="3" collapsed="1" x14ac:dyDescent="0.25">
      <c r="A16" s="99" t="s">
        <v>139</v>
      </c>
      <c r="B16" s="100">
        <f>SUM(B3:B15)</f>
        <v>33350</v>
      </c>
      <c r="C16" s="146"/>
    </row>
    <row r="17" spans="1:3" ht="15.75" hidden="1" outlineLevel="4" x14ac:dyDescent="0.25">
      <c r="A17" s="99"/>
      <c r="B17" s="100"/>
      <c r="C17" s="146"/>
    </row>
    <row r="18" spans="1:3" ht="15.75" hidden="1" outlineLevel="4" x14ac:dyDescent="0.25">
      <c r="A18" s="96" t="s">
        <v>126</v>
      </c>
      <c r="B18" s="97">
        <v>430875</v>
      </c>
      <c r="C18" s="146"/>
    </row>
    <row r="19" spans="1:3" ht="15.75" hidden="1" outlineLevel="4" x14ac:dyDescent="0.25">
      <c r="A19" s="96" t="s">
        <v>141</v>
      </c>
      <c r="B19" s="97">
        <v>1500</v>
      </c>
      <c r="C19" s="146"/>
    </row>
    <row r="20" spans="1:3" ht="15.75" hidden="1" outlineLevel="4" x14ac:dyDescent="0.25">
      <c r="A20" s="96" t="s">
        <v>142</v>
      </c>
      <c r="B20" s="97">
        <v>7200</v>
      </c>
      <c r="C20" s="146"/>
    </row>
    <row r="21" spans="1:3" ht="15.75" hidden="1" outlineLevel="4" x14ac:dyDescent="0.25">
      <c r="A21" s="96" t="s">
        <v>143</v>
      </c>
      <c r="B21" s="97">
        <v>38040</v>
      </c>
      <c r="C21" s="146"/>
    </row>
    <row r="22" spans="1:3" ht="15.75" hidden="1" outlineLevel="4" x14ac:dyDescent="0.25">
      <c r="A22" s="96" t="s">
        <v>127</v>
      </c>
      <c r="B22" s="97">
        <v>33998</v>
      </c>
      <c r="C22" s="146"/>
    </row>
    <row r="23" spans="1:3" ht="15.75" hidden="1" outlineLevel="4" x14ac:dyDescent="0.25">
      <c r="A23" s="96" t="s">
        <v>144</v>
      </c>
      <c r="B23" s="97">
        <v>75669</v>
      </c>
      <c r="C23" s="146"/>
    </row>
    <row r="24" spans="1:3" ht="15.75" hidden="1" outlineLevel="4" x14ac:dyDescent="0.25">
      <c r="A24" s="96" t="s">
        <v>145</v>
      </c>
      <c r="B24" s="97">
        <v>590.54999999999995</v>
      </c>
      <c r="C24" s="146"/>
    </row>
    <row r="25" spans="1:3" ht="15.75" hidden="1" outlineLevel="4" x14ac:dyDescent="0.25">
      <c r="A25" s="96" t="s">
        <v>146</v>
      </c>
      <c r="B25" s="97">
        <v>200</v>
      </c>
      <c r="C25" s="146"/>
    </row>
    <row r="26" spans="1:3" ht="15.75" hidden="1" outlineLevel="4" x14ac:dyDescent="0.25">
      <c r="A26" s="96" t="s">
        <v>147</v>
      </c>
      <c r="B26" s="97">
        <v>350000</v>
      </c>
      <c r="C26" s="146"/>
    </row>
    <row r="27" spans="1:3" ht="15.75" hidden="1" outlineLevel="4" x14ac:dyDescent="0.25">
      <c r="A27" s="96" t="s">
        <v>128</v>
      </c>
      <c r="B27" s="97">
        <v>2700</v>
      </c>
      <c r="C27" s="146"/>
    </row>
    <row r="28" spans="1:3" ht="15.75" hidden="1" outlineLevel="4" x14ac:dyDescent="0.25">
      <c r="A28" s="96" t="s">
        <v>148</v>
      </c>
      <c r="B28" s="97">
        <v>2200</v>
      </c>
      <c r="C28" s="146"/>
    </row>
    <row r="29" spans="1:3" ht="15.75" hidden="1" outlineLevel="4" x14ac:dyDescent="0.25">
      <c r="A29" s="96" t="s">
        <v>43</v>
      </c>
      <c r="B29" s="97">
        <v>4000</v>
      </c>
      <c r="C29" s="146"/>
    </row>
    <row r="30" spans="1:3" ht="15.75" hidden="1" outlineLevel="4" x14ac:dyDescent="0.25">
      <c r="A30" s="96" t="s">
        <v>130</v>
      </c>
      <c r="B30" s="97">
        <v>100</v>
      </c>
      <c r="C30" s="146"/>
    </row>
    <row r="31" spans="1:3" ht="15.75" hidden="1" outlineLevel="4" x14ac:dyDescent="0.25">
      <c r="A31" s="96" t="s">
        <v>131</v>
      </c>
      <c r="B31" s="97">
        <v>12000</v>
      </c>
      <c r="C31" s="146"/>
    </row>
    <row r="32" spans="1:3" ht="15.75" hidden="1" outlineLevel="4" x14ac:dyDescent="0.25">
      <c r="A32" s="96" t="s">
        <v>132</v>
      </c>
      <c r="B32" s="97">
        <v>1500</v>
      </c>
      <c r="C32" s="146"/>
    </row>
    <row r="33" spans="1:3" ht="15.75" hidden="1" outlineLevel="4" x14ac:dyDescent="0.25">
      <c r="A33" s="96" t="s">
        <v>133</v>
      </c>
      <c r="B33" s="97">
        <v>10500</v>
      </c>
      <c r="C33" s="146"/>
    </row>
    <row r="34" spans="1:3" ht="15.75" hidden="1" outlineLevel="4" x14ac:dyDescent="0.25">
      <c r="A34" s="96" t="s">
        <v>149</v>
      </c>
      <c r="B34" s="97">
        <v>500</v>
      </c>
      <c r="C34" s="146"/>
    </row>
    <row r="35" spans="1:3" ht="15.75" hidden="1" outlineLevel="4" x14ac:dyDescent="0.25">
      <c r="A35" s="96" t="s">
        <v>134</v>
      </c>
      <c r="B35" s="97">
        <v>100</v>
      </c>
      <c r="C35" s="146"/>
    </row>
    <row r="36" spans="1:3" ht="15.75" hidden="1" outlineLevel="4" x14ac:dyDescent="0.25">
      <c r="A36" s="96" t="s">
        <v>135</v>
      </c>
      <c r="B36" s="97">
        <v>1500</v>
      </c>
      <c r="C36" s="146"/>
    </row>
    <row r="37" spans="1:3" ht="15.75" hidden="1" outlineLevel="4" x14ac:dyDescent="0.25">
      <c r="A37" s="96" t="s">
        <v>136</v>
      </c>
      <c r="B37" s="97">
        <v>1200</v>
      </c>
      <c r="C37" s="146"/>
    </row>
    <row r="38" spans="1:3" ht="15.75" hidden="1" outlineLevel="4" x14ac:dyDescent="0.25">
      <c r="A38" s="96" t="s">
        <v>138</v>
      </c>
      <c r="B38" s="97">
        <v>800</v>
      </c>
      <c r="C38" s="146"/>
    </row>
    <row r="39" spans="1:3" ht="15.75" hidden="1" outlineLevel="4" x14ac:dyDescent="0.25">
      <c r="A39" s="96" t="s">
        <v>150</v>
      </c>
      <c r="B39" s="97">
        <v>500</v>
      </c>
      <c r="C39" s="146"/>
    </row>
    <row r="40" spans="1:3" hidden="1" outlineLevel="4" x14ac:dyDescent="0.2">
      <c r="C40" s="9"/>
    </row>
    <row r="41" spans="1:3" ht="15.75" hidden="1" outlineLevel="3" collapsed="1" x14ac:dyDescent="0.25">
      <c r="A41" s="99" t="s">
        <v>151</v>
      </c>
      <c r="B41" s="102">
        <f>SUM(B18:B40)</f>
        <v>975672.55</v>
      </c>
    </row>
    <row r="42" spans="1:3" ht="15.75" hidden="1" outlineLevel="4" x14ac:dyDescent="0.25">
      <c r="A42" s="99"/>
    </row>
    <row r="43" spans="1:3" hidden="1" outlineLevel="4" x14ac:dyDescent="0.2">
      <c r="A43" s="96" t="s">
        <v>126</v>
      </c>
      <c r="B43" s="97">
        <v>187457</v>
      </c>
      <c r="C43" s="9"/>
    </row>
    <row r="44" spans="1:3" hidden="1" outlineLevel="4" x14ac:dyDescent="0.2">
      <c r="A44" s="96" t="s">
        <v>127</v>
      </c>
      <c r="B44" s="97">
        <v>200</v>
      </c>
      <c r="C44" s="9"/>
    </row>
    <row r="45" spans="1:3" hidden="1" outlineLevel="4" x14ac:dyDescent="0.2">
      <c r="A45" s="96" t="s">
        <v>140</v>
      </c>
      <c r="B45" s="97">
        <v>900</v>
      </c>
      <c r="C45" s="9"/>
    </row>
    <row r="46" spans="1:3" hidden="1" outlineLevel="4" x14ac:dyDescent="0.2">
      <c r="A46" s="96" t="s">
        <v>141</v>
      </c>
      <c r="B46" s="97">
        <v>300</v>
      </c>
      <c r="C46" s="9"/>
    </row>
    <row r="47" spans="1:3" hidden="1" outlineLevel="4" x14ac:dyDescent="0.2">
      <c r="A47" s="96" t="s">
        <v>142</v>
      </c>
      <c r="B47" s="97">
        <v>780</v>
      </c>
      <c r="C47" s="9"/>
    </row>
    <row r="48" spans="1:3" hidden="1" outlineLevel="4" x14ac:dyDescent="0.2">
      <c r="A48" s="96" t="s">
        <v>143</v>
      </c>
      <c r="B48" s="97">
        <v>28530</v>
      </c>
      <c r="C48" s="9"/>
    </row>
    <row r="49" spans="1:3" hidden="1" outlineLevel="4" x14ac:dyDescent="0.2">
      <c r="A49" s="96" t="s">
        <v>127</v>
      </c>
      <c r="B49" s="97">
        <v>14660.9195</v>
      </c>
      <c r="C49" s="9"/>
    </row>
    <row r="50" spans="1:3" hidden="1" outlineLevel="4" x14ac:dyDescent="0.2">
      <c r="A50" s="96" t="s">
        <v>144</v>
      </c>
      <c r="B50" s="97">
        <v>30501.630750000004</v>
      </c>
      <c r="C50" s="9"/>
    </row>
    <row r="51" spans="1:3" hidden="1" outlineLevel="4" x14ac:dyDescent="0.2">
      <c r="A51" s="96" t="s">
        <v>145</v>
      </c>
      <c r="B51" s="97">
        <v>266.77999999999997</v>
      </c>
      <c r="C51" s="9"/>
    </row>
    <row r="52" spans="1:3" hidden="1" outlineLevel="4" x14ac:dyDescent="0.2">
      <c r="A52" s="96" t="s">
        <v>146</v>
      </c>
      <c r="B52" s="97">
        <v>50</v>
      </c>
      <c r="C52" s="9"/>
    </row>
    <row r="53" spans="1:3" hidden="1" outlineLevel="4" x14ac:dyDescent="0.2">
      <c r="A53" s="96" t="s">
        <v>128</v>
      </c>
      <c r="B53" s="97">
        <v>2050</v>
      </c>
      <c r="C53" s="9"/>
    </row>
    <row r="54" spans="1:3" hidden="1" outlineLevel="4" x14ac:dyDescent="0.2">
      <c r="A54" s="96" t="s">
        <v>152</v>
      </c>
      <c r="B54" s="97">
        <v>7000</v>
      </c>
      <c r="C54" s="9"/>
    </row>
    <row r="55" spans="1:3" hidden="1" outlineLevel="4" x14ac:dyDescent="0.2">
      <c r="A55" s="96" t="s">
        <v>129</v>
      </c>
      <c r="B55" s="97">
        <v>16300</v>
      </c>
      <c r="C55" s="9"/>
    </row>
    <row r="56" spans="1:3" hidden="1" outlineLevel="4" x14ac:dyDescent="0.2">
      <c r="A56" s="96" t="s">
        <v>153</v>
      </c>
      <c r="B56" s="97">
        <v>3220</v>
      </c>
      <c r="C56" s="9"/>
    </row>
    <row r="57" spans="1:3" hidden="1" outlineLevel="4" x14ac:dyDescent="0.2">
      <c r="A57" s="96" t="s">
        <v>130</v>
      </c>
      <c r="B57" s="97">
        <v>400</v>
      </c>
      <c r="C57" s="9"/>
    </row>
    <row r="58" spans="1:3" hidden="1" outlineLevel="4" x14ac:dyDescent="0.2">
      <c r="A58" s="96" t="s">
        <v>131</v>
      </c>
      <c r="B58" s="97">
        <v>1000</v>
      </c>
      <c r="C58" s="9"/>
    </row>
    <row r="59" spans="1:3" hidden="1" outlineLevel="4" x14ac:dyDescent="0.2">
      <c r="A59" s="96" t="s">
        <v>132</v>
      </c>
      <c r="B59" s="97">
        <v>500</v>
      </c>
      <c r="C59" s="9"/>
    </row>
    <row r="60" spans="1:3" hidden="1" outlineLevel="4" x14ac:dyDescent="0.2">
      <c r="A60" s="96" t="s">
        <v>133</v>
      </c>
      <c r="B60" s="97">
        <v>500</v>
      </c>
      <c r="C60" s="9"/>
    </row>
    <row r="61" spans="1:3" hidden="1" outlineLevel="4" x14ac:dyDescent="0.2">
      <c r="A61" s="96" t="s">
        <v>134</v>
      </c>
      <c r="B61" s="97">
        <v>9000</v>
      </c>
      <c r="C61" s="9"/>
    </row>
    <row r="62" spans="1:3" hidden="1" outlineLevel="4" x14ac:dyDescent="0.2">
      <c r="A62" s="96" t="s">
        <v>135</v>
      </c>
      <c r="B62" s="97">
        <v>2500</v>
      </c>
      <c r="C62" s="9"/>
    </row>
    <row r="63" spans="1:3" hidden="1" outlineLevel="4" x14ac:dyDescent="0.2">
      <c r="A63" s="96" t="s">
        <v>136</v>
      </c>
      <c r="B63" s="97">
        <v>1500</v>
      </c>
      <c r="C63" s="9"/>
    </row>
    <row r="64" spans="1:3" hidden="1" outlineLevel="4" x14ac:dyDescent="0.2">
      <c r="A64" s="96" t="s">
        <v>137</v>
      </c>
      <c r="B64" s="97">
        <v>600</v>
      </c>
      <c r="C64" s="9"/>
    </row>
    <row r="65" spans="1:3" hidden="1" outlineLevel="4" x14ac:dyDescent="0.2">
      <c r="A65" s="96" t="s">
        <v>138</v>
      </c>
      <c r="B65" s="97">
        <v>800</v>
      </c>
      <c r="C65" s="9"/>
    </row>
    <row r="66" spans="1:3" hidden="1" outlineLevel="4" x14ac:dyDescent="0.2">
      <c r="A66" s="96" t="s">
        <v>154</v>
      </c>
      <c r="B66" s="97">
        <v>20000</v>
      </c>
      <c r="C66" s="9"/>
    </row>
    <row r="67" spans="1:3" hidden="1" outlineLevel="4" x14ac:dyDescent="0.2">
      <c r="A67" s="96" t="s">
        <v>155</v>
      </c>
      <c r="B67" s="97">
        <v>700</v>
      </c>
      <c r="C67" s="9"/>
    </row>
    <row r="68" spans="1:3" hidden="1" outlineLevel="4" x14ac:dyDescent="0.2">
      <c r="A68" s="96" t="s">
        <v>156</v>
      </c>
      <c r="B68" s="97">
        <v>2500</v>
      </c>
      <c r="C68" s="9"/>
    </row>
    <row r="69" spans="1:3" ht="15.75" hidden="1" outlineLevel="3" collapsed="1" x14ac:dyDescent="0.25">
      <c r="A69" s="99" t="s">
        <v>157</v>
      </c>
      <c r="B69" s="102">
        <f>SUM(B43:B68)</f>
        <v>332216.33025</v>
      </c>
    </row>
    <row r="70" spans="1:3" ht="15.75" hidden="1" outlineLevel="4" x14ac:dyDescent="0.25">
      <c r="A70" s="99"/>
      <c r="B70" s="102"/>
    </row>
    <row r="71" spans="1:3" hidden="1" outlineLevel="4" x14ac:dyDescent="0.2">
      <c r="A71" s="96" t="s">
        <v>126</v>
      </c>
      <c r="B71" s="97">
        <v>808989</v>
      </c>
    </row>
    <row r="72" spans="1:3" hidden="1" outlineLevel="4" x14ac:dyDescent="0.2">
      <c r="A72" s="96" t="s">
        <v>141</v>
      </c>
      <c r="B72" s="97">
        <v>2600</v>
      </c>
    </row>
    <row r="73" spans="1:3" hidden="1" outlineLevel="4" x14ac:dyDescent="0.2">
      <c r="A73" s="96" t="s">
        <v>142</v>
      </c>
      <c r="B73" s="97">
        <v>22680</v>
      </c>
    </row>
    <row r="74" spans="1:3" hidden="1" outlineLevel="4" x14ac:dyDescent="0.2">
      <c r="A74" s="96" t="s">
        <v>143</v>
      </c>
      <c r="B74" s="97">
        <v>66570</v>
      </c>
    </row>
    <row r="75" spans="1:3" hidden="1" outlineLevel="4" x14ac:dyDescent="0.2">
      <c r="A75" s="96" t="s">
        <v>127</v>
      </c>
      <c r="B75" s="97">
        <v>64874.226000000002</v>
      </c>
    </row>
    <row r="76" spans="1:3" hidden="1" outlineLevel="4" x14ac:dyDescent="0.2">
      <c r="A76" s="96" t="s">
        <v>144</v>
      </c>
      <c r="B76" s="97">
        <v>144390.75600000002</v>
      </c>
    </row>
    <row r="77" spans="1:3" hidden="1" outlineLevel="4" x14ac:dyDescent="0.2">
      <c r="A77" s="96" t="s">
        <v>145</v>
      </c>
      <c r="B77" s="97">
        <v>1114.9100000000001</v>
      </c>
    </row>
    <row r="78" spans="1:3" hidden="1" outlineLevel="4" x14ac:dyDescent="0.2">
      <c r="A78" s="96" t="s">
        <v>146</v>
      </c>
      <c r="B78" s="97">
        <v>300</v>
      </c>
    </row>
    <row r="79" spans="1:3" hidden="1" outlineLevel="4" x14ac:dyDescent="0.2">
      <c r="A79" s="96" t="s">
        <v>159</v>
      </c>
      <c r="B79" s="97">
        <v>80500</v>
      </c>
    </row>
    <row r="80" spans="1:3" hidden="1" outlineLevel="4" x14ac:dyDescent="0.2">
      <c r="A80" s="96" t="s">
        <v>128</v>
      </c>
      <c r="B80" s="97">
        <v>1570</v>
      </c>
    </row>
    <row r="81" spans="1:2" hidden="1" outlineLevel="4" x14ac:dyDescent="0.2">
      <c r="A81" s="96" t="s">
        <v>148</v>
      </c>
      <c r="B81" s="97">
        <v>2350</v>
      </c>
    </row>
    <row r="82" spans="1:2" hidden="1" outlineLevel="4" x14ac:dyDescent="0.2">
      <c r="A82" s="96" t="s">
        <v>129</v>
      </c>
      <c r="B82" s="97">
        <v>1000</v>
      </c>
    </row>
    <row r="83" spans="1:2" hidden="1" outlineLevel="4" x14ac:dyDescent="0.2">
      <c r="A83" s="96" t="s">
        <v>153</v>
      </c>
      <c r="B83" s="97">
        <v>4000</v>
      </c>
    </row>
    <row r="84" spans="1:2" hidden="1" outlineLevel="4" x14ac:dyDescent="0.2">
      <c r="A84" s="96" t="s">
        <v>130</v>
      </c>
      <c r="B84" s="97">
        <v>550</v>
      </c>
    </row>
    <row r="85" spans="1:2" hidden="1" outlineLevel="4" x14ac:dyDescent="0.2">
      <c r="A85" s="96" t="s">
        <v>131</v>
      </c>
      <c r="B85" s="97">
        <v>14000</v>
      </c>
    </row>
    <row r="86" spans="1:2" hidden="1" outlineLevel="4" x14ac:dyDescent="0.2">
      <c r="A86" s="96" t="s">
        <v>132</v>
      </c>
      <c r="B86" s="97">
        <v>3000</v>
      </c>
    </row>
    <row r="87" spans="1:2" hidden="1" outlineLevel="4" x14ac:dyDescent="0.2">
      <c r="A87" s="96" t="s">
        <v>133</v>
      </c>
      <c r="B87" s="97">
        <v>9000</v>
      </c>
    </row>
    <row r="88" spans="1:2" hidden="1" outlineLevel="4" x14ac:dyDescent="0.2">
      <c r="A88" s="96" t="s">
        <v>134</v>
      </c>
      <c r="B88" s="97">
        <v>36450</v>
      </c>
    </row>
    <row r="89" spans="1:2" hidden="1" outlineLevel="4" x14ac:dyDescent="0.2">
      <c r="A89" s="96" t="s">
        <v>135</v>
      </c>
      <c r="B89" s="97">
        <v>1500</v>
      </c>
    </row>
    <row r="90" spans="1:2" hidden="1" outlineLevel="4" x14ac:dyDescent="0.2">
      <c r="A90" s="96" t="s">
        <v>136</v>
      </c>
      <c r="B90" s="97">
        <v>400</v>
      </c>
    </row>
    <row r="91" spans="1:2" hidden="1" outlineLevel="4" x14ac:dyDescent="0.2">
      <c r="A91" s="96" t="s">
        <v>137</v>
      </c>
      <c r="B91" s="97">
        <v>750</v>
      </c>
    </row>
    <row r="92" spans="1:2" hidden="1" outlineLevel="4" x14ac:dyDescent="0.2">
      <c r="A92" s="96" t="s">
        <v>160</v>
      </c>
      <c r="B92" s="97">
        <v>500</v>
      </c>
    </row>
    <row r="93" spans="1:2" hidden="1" outlineLevel="4" x14ac:dyDescent="0.2">
      <c r="A93" s="96" t="s">
        <v>138</v>
      </c>
      <c r="B93" s="97">
        <v>5000</v>
      </c>
    </row>
    <row r="94" spans="1:2" hidden="1" outlineLevel="4" x14ac:dyDescent="0.2">
      <c r="A94" s="96" t="s">
        <v>161</v>
      </c>
      <c r="B94" s="97">
        <v>125</v>
      </c>
    </row>
    <row r="95" spans="1:2" hidden="1" outlineLevel="4" x14ac:dyDescent="0.2">
      <c r="A95" s="96" t="s">
        <v>150</v>
      </c>
      <c r="B95" s="97">
        <v>250</v>
      </c>
    </row>
    <row r="96" spans="1:2" hidden="1" outlineLevel="4" x14ac:dyDescent="0.2">
      <c r="A96" s="96" t="s">
        <v>155</v>
      </c>
      <c r="B96" s="97">
        <v>250</v>
      </c>
    </row>
    <row r="97" spans="1:3" hidden="1" outlineLevel="4" x14ac:dyDescent="0.2">
      <c r="C97" s="9"/>
    </row>
    <row r="98" spans="1:3" hidden="1" outlineLevel="4" x14ac:dyDescent="0.2">
      <c r="A98" s="96"/>
      <c r="C98" s="9"/>
    </row>
    <row r="99" spans="1:3" ht="15.75" hidden="1" outlineLevel="3" collapsed="1" x14ac:dyDescent="0.25">
      <c r="A99" s="99" t="s">
        <v>162</v>
      </c>
      <c r="B99" s="102">
        <f>SUM(B71:B98)</f>
        <v>1272713.892</v>
      </c>
    </row>
    <row r="100" spans="1:3" ht="15.75" hidden="1" outlineLevel="4" x14ac:dyDescent="0.25">
      <c r="A100" s="99"/>
      <c r="B100" s="102"/>
    </row>
    <row r="101" spans="1:3" hidden="1" outlineLevel="4" x14ac:dyDescent="0.2">
      <c r="A101" s="96" t="s">
        <v>126</v>
      </c>
      <c r="B101" s="97">
        <v>92479</v>
      </c>
    </row>
    <row r="102" spans="1:3" hidden="1" outlineLevel="4" x14ac:dyDescent="0.2">
      <c r="A102" s="96" t="s">
        <v>141</v>
      </c>
      <c r="B102" s="97">
        <v>600</v>
      </c>
    </row>
    <row r="103" spans="1:3" hidden="1" outlineLevel="4" x14ac:dyDescent="0.2">
      <c r="A103" s="96" t="s">
        <v>142</v>
      </c>
      <c r="B103" s="97">
        <v>375</v>
      </c>
    </row>
    <row r="104" spans="1:3" hidden="1" outlineLevel="4" x14ac:dyDescent="0.2">
      <c r="A104" s="96" t="s">
        <v>143</v>
      </c>
      <c r="B104" s="97">
        <v>9510</v>
      </c>
    </row>
    <row r="105" spans="1:3" hidden="1" outlineLevel="4" x14ac:dyDescent="0.2">
      <c r="A105" s="96" t="s">
        <v>127</v>
      </c>
      <c r="B105" s="97">
        <v>7149.2309999999998</v>
      </c>
    </row>
    <row r="106" spans="1:3" hidden="1" outlineLevel="4" x14ac:dyDescent="0.2">
      <c r="A106" s="96" t="s">
        <v>144</v>
      </c>
      <c r="B106" s="97">
        <v>15910.543500000002</v>
      </c>
    </row>
    <row r="107" spans="1:3" hidden="1" outlineLevel="4" x14ac:dyDescent="0.2">
      <c r="A107" s="96" t="s">
        <v>145</v>
      </c>
      <c r="B107" s="97">
        <v>200</v>
      </c>
    </row>
    <row r="108" spans="1:3" hidden="1" outlineLevel="4" x14ac:dyDescent="0.2">
      <c r="A108" s="96" t="s">
        <v>146</v>
      </c>
      <c r="B108" s="97">
        <v>300</v>
      </c>
    </row>
    <row r="109" spans="1:3" hidden="1" outlineLevel="4" x14ac:dyDescent="0.2">
      <c r="A109" s="96" t="s">
        <v>159</v>
      </c>
      <c r="B109" s="97">
        <v>6000</v>
      </c>
    </row>
    <row r="110" spans="1:3" hidden="1" outlineLevel="4" x14ac:dyDescent="0.2">
      <c r="A110" s="96" t="s">
        <v>128</v>
      </c>
      <c r="B110" s="97">
        <v>5100</v>
      </c>
    </row>
    <row r="111" spans="1:3" hidden="1" outlineLevel="4" x14ac:dyDescent="0.2">
      <c r="A111" s="96" t="s">
        <v>163</v>
      </c>
      <c r="B111" s="97">
        <v>300</v>
      </c>
    </row>
    <row r="112" spans="1:3" hidden="1" outlineLevel="4" x14ac:dyDescent="0.2">
      <c r="A112" s="96" t="s">
        <v>148</v>
      </c>
      <c r="B112" s="97">
        <v>3000</v>
      </c>
    </row>
    <row r="113" spans="1:2" hidden="1" outlineLevel="4" x14ac:dyDescent="0.2">
      <c r="A113" s="96" t="s">
        <v>164</v>
      </c>
      <c r="B113" s="97">
        <v>500</v>
      </c>
    </row>
    <row r="114" spans="1:2" hidden="1" outlineLevel="4" x14ac:dyDescent="0.2">
      <c r="A114" s="96" t="s">
        <v>130</v>
      </c>
      <c r="B114" s="97">
        <v>150</v>
      </c>
    </row>
    <row r="115" spans="1:2" hidden="1" outlineLevel="4" x14ac:dyDescent="0.2">
      <c r="A115" s="96" t="s">
        <v>131</v>
      </c>
      <c r="B115" s="97">
        <v>8500</v>
      </c>
    </row>
    <row r="116" spans="1:2" hidden="1" outlineLevel="4" x14ac:dyDescent="0.2">
      <c r="A116" s="96" t="s">
        <v>132</v>
      </c>
      <c r="B116" s="97">
        <v>500</v>
      </c>
    </row>
    <row r="117" spans="1:2" hidden="1" outlineLevel="4" x14ac:dyDescent="0.2">
      <c r="A117" s="96" t="s">
        <v>133</v>
      </c>
      <c r="B117" s="97">
        <v>1250</v>
      </c>
    </row>
    <row r="118" spans="1:2" hidden="1" outlineLevel="4" x14ac:dyDescent="0.2">
      <c r="A118" s="96" t="s">
        <v>134</v>
      </c>
      <c r="B118" s="97">
        <v>500</v>
      </c>
    </row>
    <row r="119" spans="1:2" hidden="1" outlineLevel="4" x14ac:dyDescent="0.2">
      <c r="A119" s="96" t="s">
        <v>135</v>
      </c>
      <c r="B119" s="97">
        <v>1250</v>
      </c>
    </row>
    <row r="120" spans="1:2" hidden="1" outlineLevel="4" x14ac:dyDescent="0.2">
      <c r="A120" s="96" t="s">
        <v>136</v>
      </c>
      <c r="B120" s="97">
        <v>100</v>
      </c>
    </row>
    <row r="121" spans="1:2" hidden="1" outlineLevel="4" x14ac:dyDescent="0.2">
      <c r="A121" s="96" t="s">
        <v>160</v>
      </c>
      <c r="B121" s="97">
        <v>1000</v>
      </c>
    </row>
    <row r="122" spans="1:2" hidden="1" outlineLevel="4" x14ac:dyDescent="0.2">
      <c r="A122" s="96" t="s">
        <v>68</v>
      </c>
      <c r="B122" s="97">
        <v>6000</v>
      </c>
    </row>
    <row r="123" spans="1:2" hidden="1" outlineLevel="4" x14ac:dyDescent="0.2">
      <c r="A123" s="96" t="s">
        <v>165</v>
      </c>
      <c r="B123" s="97">
        <v>1500</v>
      </c>
    </row>
    <row r="124" spans="1:2" hidden="1" outlineLevel="4" x14ac:dyDescent="0.2">
      <c r="A124" s="96" t="s">
        <v>138</v>
      </c>
      <c r="B124" s="97">
        <v>500</v>
      </c>
    </row>
    <row r="125" spans="1:2" hidden="1" outlineLevel="4" x14ac:dyDescent="0.2">
      <c r="A125" s="96" t="s">
        <v>166</v>
      </c>
      <c r="B125" s="97">
        <v>500</v>
      </c>
    </row>
    <row r="126" spans="1:2" hidden="1" outlineLevel="4" x14ac:dyDescent="0.2">
      <c r="A126" s="96" t="s">
        <v>150</v>
      </c>
      <c r="B126" s="97">
        <v>250</v>
      </c>
    </row>
    <row r="127" spans="1:2" hidden="1" outlineLevel="4" x14ac:dyDescent="0.2">
      <c r="A127" s="96" t="s">
        <v>155</v>
      </c>
      <c r="B127" s="97">
        <v>150</v>
      </c>
    </row>
    <row r="128" spans="1:2" hidden="1" outlineLevel="4" x14ac:dyDescent="0.2">
      <c r="A128" s="96" t="s">
        <v>167</v>
      </c>
      <c r="B128" s="97">
        <v>2500</v>
      </c>
    </row>
    <row r="129" spans="1:3" hidden="1" outlineLevel="4" x14ac:dyDescent="0.2">
      <c r="C129" s="9"/>
    </row>
    <row r="130" spans="1:3" hidden="1" outlineLevel="4" x14ac:dyDescent="0.2">
      <c r="A130" s="96"/>
      <c r="C130" s="9"/>
    </row>
    <row r="131" spans="1:3" ht="15.75" hidden="1" outlineLevel="3" collapsed="1" x14ac:dyDescent="0.25">
      <c r="A131" s="99" t="s">
        <v>168</v>
      </c>
      <c r="B131" s="102">
        <f>SUM(B101:B130)</f>
        <v>166073.7745</v>
      </c>
    </row>
    <row r="132" spans="1:3" ht="15.75" hidden="1" outlineLevel="3" x14ac:dyDescent="0.25">
      <c r="A132" s="99"/>
      <c r="B132" s="102"/>
    </row>
    <row r="133" spans="1:3" ht="15.75" hidden="1" outlineLevel="2" collapsed="1" x14ac:dyDescent="0.25">
      <c r="A133" s="103" t="s">
        <v>169</v>
      </c>
      <c r="B133" s="102">
        <f>SUM(B16,B41,B69,B99,B131)</f>
        <v>2780026.5467499997</v>
      </c>
      <c r="C133" s="98"/>
    </row>
    <row r="134" spans="1:3" ht="15.75" hidden="1" outlineLevel="3" x14ac:dyDescent="0.25">
      <c r="A134" s="103"/>
      <c r="B134" s="104"/>
      <c r="C134" s="98"/>
    </row>
    <row r="135" spans="1:3" hidden="1" outlineLevel="3" x14ac:dyDescent="0.2">
      <c r="A135" s="96" t="s">
        <v>126</v>
      </c>
      <c r="B135" s="97">
        <v>524524</v>
      </c>
    </row>
    <row r="136" spans="1:3" hidden="1" outlineLevel="3" x14ac:dyDescent="0.2">
      <c r="A136" s="96" t="s">
        <v>140</v>
      </c>
      <c r="B136" s="97">
        <v>500</v>
      </c>
    </row>
    <row r="137" spans="1:3" hidden="1" outlineLevel="3" x14ac:dyDescent="0.2">
      <c r="A137" s="96" t="s">
        <v>141</v>
      </c>
      <c r="B137" s="97">
        <v>2500</v>
      </c>
    </row>
    <row r="138" spans="1:3" hidden="1" outlineLevel="3" x14ac:dyDescent="0.2">
      <c r="A138" s="96" t="s">
        <v>170</v>
      </c>
      <c r="B138" s="97">
        <v>600</v>
      </c>
    </row>
    <row r="139" spans="1:3" hidden="1" outlineLevel="3" x14ac:dyDescent="0.2">
      <c r="A139" s="96" t="s">
        <v>142</v>
      </c>
      <c r="B139" s="97">
        <v>7560</v>
      </c>
    </row>
    <row r="140" spans="1:3" hidden="1" outlineLevel="3" x14ac:dyDescent="0.2">
      <c r="A140" s="96" t="s">
        <v>143</v>
      </c>
      <c r="B140" s="97">
        <v>85590</v>
      </c>
    </row>
    <row r="141" spans="1:3" hidden="1" outlineLevel="3" x14ac:dyDescent="0.2">
      <c r="A141" s="96" t="s">
        <v>127</v>
      </c>
      <c r="B141" s="97">
        <v>41170.623500000002</v>
      </c>
    </row>
    <row r="142" spans="1:3" hidden="1" outlineLevel="3" x14ac:dyDescent="0.2">
      <c r="A142" s="96" t="s">
        <v>144</v>
      </c>
      <c r="B142" s="97">
        <v>91640.229750000013</v>
      </c>
      <c r="C142" s="9"/>
    </row>
    <row r="143" spans="1:3" hidden="1" outlineLevel="3" x14ac:dyDescent="0.2">
      <c r="A143" s="96" t="s">
        <v>335</v>
      </c>
      <c r="B143" s="97">
        <v>4000</v>
      </c>
      <c r="C143" s="9"/>
    </row>
    <row r="144" spans="1:3" hidden="1" outlineLevel="3" x14ac:dyDescent="0.2">
      <c r="A144" s="96" t="s">
        <v>145</v>
      </c>
      <c r="B144" s="97">
        <v>756.2</v>
      </c>
      <c r="C144" s="9"/>
    </row>
    <row r="145" spans="1:3" hidden="1" outlineLevel="3" x14ac:dyDescent="0.2">
      <c r="A145" s="96" t="s">
        <v>146</v>
      </c>
      <c r="B145" s="97">
        <v>1000</v>
      </c>
      <c r="C145" s="9"/>
    </row>
    <row r="146" spans="1:3" hidden="1" outlineLevel="3" x14ac:dyDescent="0.2">
      <c r="A146" s="96" t="s">
        <v>171</v>
      </c>
      <c r="B146" s="97">
        <v>15000</v>
      </c>
      <c r="C146" s="9"/>
    </row>
    <row r="147" spans="1:3" hidden="1" outlineLevel="3" x14ac:dyDescent="0.2">
      <c r="A147" s="96" t="s">
        <v>158</v>
      </c>
      <c r="B147" s="97">
        <v>10000</v>
      </c>
      <c r="C147" s="9"/>
    </row>
    <row r="148" spans="1:3" hidden="1" outlineLevel="3" x14ac:dyDescent="0.2">
      <c r="A148" s="96" t="s">
        <v>159</v>
      </c>
      <c r="B148" s="97">
        <v>20000</v>
      </c>
      <c r="C148" s="9"/>
    </row>
    <row r="149" spans="1:3" hidden="1" outlineLevel="3" x14ac:dyDescent="0.2">
      <c r="A149" s="96" t="s">
        <v>147</v>
      </c>
      <c r="B149" s="97">
        <v>5000</v>
      </c>
      <c r="C149" s="9"/>
    </row>
    <row r="150" spans="1:3" hidden="1" outlineLevel="3" x14ac:dyDescent="0.2">
      <c r="A150" s="96" t="s">
        <v>128</v>
      </c>
      <c r="B150" s="97">
        <v>3100</v>
      </c>
      <c r="C150" s="9"/>
    </row>
    <row r="151" spans="1:3" hidden="1" outlineLevel="3" x14ac:dyDescent="0.2">
      <c r="A151" s="96" t="s">
        <v>148</v>
      </c>
      <c r="B151" s="97">
        <v>6500</v>
      </c>
      <c r="C151" s="9"/>
    </row>
    <row r="152" spans="1:3" hidden="1" outlineLevel="3" x14ac:dyDescent="0.2">
      <c r="A152" s="96" t="s">
        <v>129</v>
      </c>
      <c r="B152" s="97">
        <v>5250</v>
      </c>
      <c r="C152" s="9"/>
    </row>
    <row r="153" spans="1:3" hidden="1" outlineLevel="3" x14ac:dyDescent="0.2">
      <c r="A153" s="96" t="s">
        <v>153</v>
      </c>
      <c r="B153" s="97">
        <v>3100</v>
      </c>
      <c r="C153" s="9"/>
    </row>
    <row r="154" spans="1:3" hidden="1" outlineLevel="3" x14ac:dyDescent="0.2">
      <c r="A154" s="96" t="s">
        <v>130</v>
      </c>
      <c r="B154" s="97">
        <v>2250</v>
      </c>
      <c r="C154" s="9"/>
    </row>
    <row r="155" spans="1:3" hidden="1" outlineLevel="3" x14ac:dyDescent="0.2">
      <c r="A155" s="96" t="s">
        <v>131</v>
      </c>
      <c r="B155" s="97">
        <v>8000</v>
      </c>
      <c r="C155" s="9"/>
    </row>
    <row r="156" spans="1:3" hidden="1" outlineLevel="3" x14ac:dyDescent="0.2">
      <c r="A156" s="96" t="s">
        <v>133</v>
      </c>
      <c r="B156" s="97">
        <v>1250</v>
      </c>
      <c r="C156" s="9"/>
    </row>
    <row r="157" spans="1:3" hidden="1" outlineLevel="3" x14ac:dyDescent="0.2">
      <c r="A157" s="96" t="s">
        <v>134</v>
      </c>
      <c r="B157" s="97">
        <v>51500</v>
      </c>
      <c r="C157" s="9"/>
    </row>
    <row r="158" spans="1:3" hidden="1" outlineLevel="3" x14ac:dyDescent="0.2">
      <c r="A158" s="96" t="s">
        <v>135</v>
      </c>
      <c r="B158" s="97">
        <v>5000</v>
      </c>
      <c r="C158" s="9"/>
    </row>
    <row r="159" spans="1:3" hidden="1" outlineLevel="3" x14ac:dyDescent="0.2">
      <c r="A159" s="96" t="s">
        <v>136</v>
      </c>
      <c r="B159" s="97">
        <v>500</v>
      </c>
      <c r="C159" s="9"/>
    </row>
    <row r="160" spans="1:3" hidden="1" outlineLevel="3" x14ac:dyDescent="0.2">
      <c r="A160" s="96" t="s">
        <v>137</v>
      </c>
      <c r="B160" s="97">
        <v>1500</v>
      </c>
      <c r="C160" s="9"/>
    </row>
    <row r="161" spans="1:4" hidden="1" outlineLevel="3" x14ac:dyDescent="0.2">
      <c r="A161" s="96" t="s">
        <v>160</v>
      </c>
      <c r="B161" s="97">
        <v>500</v>
      </c>
      <c r="C161" s="9"/>
    </row>
    <row r="162" spans="1:4" hidden="1" outlineLevel="3" x14ac:dyDescent="0.2">
      <c r="A162" s="96" t="s">
        <v>138</v>
      </c>
      <c r="B162" s="97">
        <v>32000</v>
      </c>
      <c r="C162" s="9"/>
    </row>
    <row r="163" spans="1:4" hidden="1" outlineLevel="3" x14ac:dyDescent="0.2">
      <c r="A163" s="96" t="s">
        <v>161</v>
      </c>
      <c r="B163" s="97">
        <v>20000</v>
      </c>
      <c r="C163" s="9"/>
    </row>
    <row r="164" spans="1:4" hidden="1" outlineLevel="3" x14ac:dyDescent="0.2">
      <c r="A164" s="96" t="s">
        <v>166</v>
      </c>
      <c r="B164" s="97">
        <v>378</v>
      </c>
      <c r="C164" s="9"/>
    </row>
    <row r="165" spans="1:4" hidden="1" outlineLevel="3" x14ac:dyDescent="0.2">
      <c r="A165" s="96" t="s">
        <v>167</v>
      </c>
      <c r="B165" s="97">
        <v>40600</v>
      </c>
      <c r="C165" s="9"/>
    </row>
    <row r="166" spans="1:4" ht="15.75" hidden="1" outlineLevel="2" collapsed="1" x14ac:dyDescent="0.25">
      <c r="A166" s="103" t="s">
        <v>172</v>
      </c>
      <c r="B166" s="102">
        <f>SUM(B135:B165)</f>
        <v>991269.05325</v>
      </c>
      <c r="C166" s="9"/>
      <c r="D166" s="14"/>
    </row>
    <row r="167" spans="1:4" ht="15.75" hidden="1" outlineLevel="3" x14ac:dyDescent="0.25">
      <c r="A167" s="103"/>
      <c r="B167" s="102"/>
      <c r="C167" s="146"/>
      <c r="D167" s="14"/>
    </row>
    <row r="168" spans="1:4" ht="15.75" hidden="1" outlineLevel="3" x14ac:dyDescent="0.25">
      <c r="A168" s="96" t="s">
        <v>126</v>
      </c>
      <c r="B168" s="97">
        <v>856799</v>
      </c>
      <c r="C168" s="146"/>
    </row>
    <row r="169" spans="1:4" ht="15.75" hidden="1" outlineLevel="3" x14ac:dyDescent="0.25">
      <c r="A169" s="96" t="s">
        <v>140</v>
      </c>
      <c r="B169" s="97">
        <v>500</v>
      </c>
      <c r="C169" s="146"/>
    </row>
    <row r="170" spans="1:4" ht="15.75" hidden="1" outlineLevel="3" x14ac:dyDescent="0.25">
      <c r="A170" s="96" t="s">
        <v>141</v>
      </c>
      <c r="B170" s="97">
        <v>3600</v>
      </c>
      <c r="C170" s="146"/>
    </row>
    <row r="171" spans="1:4" ht="15.75" hidden="1" outlineLevel="3" x14ac:dyDescent="0.25">
      <c r="A171" s="96" t="s">
        <v>170</v>
      </c>
      <c r="B171" s="97">
        <v>600</v>
      </c>
      <c r="C171" s="146"/>
    </row>
    <row r="172" spans="1:4" ht="15.75" hidden="1" outlineLevel="3" x14ac:dyDescent="0.25">
      <c r="A172" s="96" t="s">
        <v>142</v>
      </c>
      <c r="B172" s="97">
        <v>7560</v>
      </c>
      <c r="C172" s="146"/>
    </row>
    <row r="173" spans="1:4" ht="15.75" hidden="1" outlineLevel="3" x14ac:dyDescent="0.25">
      <c r="A173" s="96" t="s">
        <v>143</v>
      </c>
      <c r="B173" s="97">
        <v>123630</v>
      </c>
      <c r="C173" s="146"/>
    </row>
    <row r="174" spans="1:4" ht="15.75" hidden="1" outlineLevel="3" x14ac:dyDescent="0.25">
      <c r="A174" s="96" t="s">
        <v>127</v>
      </c>
      <c r="B174" s="97">
        <v>67160.154500000004</v>
      </c>
      <c r="C174" s="146"/>
    </row>
    <row r="175" spans="1:4" ht="15.75" hidden="1" outlineLevel="3" x14ac:dyDescent="0.25">
      <c r="A175" s="96" t="s">
        <v>144</v>
      </c>
      <c r="B175" s="97">
        <v>149484.46325</v>
      </c>
      <c r="C175" s="146"/>
    </row>
    <row r="176" spans="1:4" ht="15.75" hidden="1" outlineLevel="3" x14ac:dyDescent="0.25">
      <c r="A176" s="96" t="s">
        <v>145</v>
      </c>
      <c r="B176" s="97">
        <v>1280</v>
      </c>
      <c r="C176" s="146"/>
    </row>
    <row r="177" spans="1:3" ht="15.75" hidden="1" outlineLevel="3" x14ac:dyDescent="0.25">
      <c r="A177" s="96" t="s">
        <v>146</v>
      </c>
      <c r="B177" s="97">
        <v>500</v>
      </c>
      <c r="C177" s="146"/>
    </row>
    <row r="178" spans="1:3" ht="15.75" hidden="1" outlineLevel="3" x14ac:dyDescent="0.25">
      <c r="A178" s="96" t="s">
        <v>158</v>
      </c>
      <c r="B178" s="97">
        <v>10000</v>
      </c>
      <c r="C178" s="146"/>
    </row>
    <row r="179" spans="1:3" ht="15.75" hidden="1" outlineLevel="3" x14ac:dyDescent="0.25">
      <c r="A179" s="96" t="s">
        <v>159</v>
      </c>
      <c r="B179" s="97">
        <v>1500</v>
      </c>
      <c r="C179" s="146"/>
    </row>
    <row r="180" spans="1:3" ht="15.75" hidden="1" outlineLevel="3" x14ac:dyDescent="0.25">
      <c r="A180" s="96" t="s">
        <v>128</v>
      </c>
      <c r="B180" s="97">
        <v>4000</v>
      </c>
      <c r="C180" s="146"/>
    </row>
    <row r="181" spans="1:3" ht="15.75" hidden="1" outlineLevel="3" x14ac:dyDescent="0.25">
      <c r="A181" s="96" t="s">
        <v>148</v>
      </c>
      <c r="B181" s="97">
        <v>6000</v>
      </c>
      <c r="C181" s="146"/>
    </row>
    <row r="182" spans="1:3" ht="15.75" hidden="1" outlineLevel="3" x14ac:dyDescent="0.25">
      <c r="A182" s="96" t="s">
        <v>129</v>
      </c>
      <c r="B182" s="97">
        <v>250</v>
      </c>
      <c r="C182" s="146"/>
    </row>
    <row r="183" spans="1:3" ht="15.75" hidden="1" outlineLevel="3" x14ac:dyDescent="0.25">
      <c r="A183" s="96" t="s">
        <v>153</v>
      </c>
      <c r="B183" s="97">
        <v>7000</v>
      </c>
      <c r="C183" s="146"/>
    </row>
    <row r="184" spans="1:3" ht="15.75" hidden="1" outlineLevel="3" x14ac:dyDescent="0.25">
      <c r="A184" s="96" t="s">
        <v>130</v>
      </c>
      <c r="B184" s="97">
        <v>7000</v>
      </c>
      <c r="C184" s="146"/>
    </row>
    <row r="185" spans="1:3" ht="15.75" hidden="1" outlineLevel="3" x14ac:dyDescent="0.25">
      <c r="A185" s="96" t="s">
        <v>131</v>
      </c>
      <c r="B185" s="97">
        <v>15704</v>
      </c>
      <c r="C185" s="146"/>
    </row>
    <row r="186" spans="1:3" ht="15.75" hidden="1" outlineLevel="3" x14ac:dyDescent="0.25">
      <c r="A186" s="96" t="s">
        <v>132</v>
      </c>
      <c r="B186" s="97">
        <v>2000</v>
      </c>
      <c r="C186" s="146"/>
    </row>
    <row r="187" spans="1:3" ht="15.75" hidden="1" outlineLevel="3" x14ac:dyDescent="0.25">
      <c r="A187" s="96" t="s">
        <v>133</v>
      </c>
      <c r="B187" s="97">
        <v>1250</v>
      </c>
      <c r="C187" s="146"/>
    </row>
    <row r="188" spans="1:3" ht="15.75" hidden="1" outlineLevel="3" x14ac:dyDescent="0.25">
      <c r="A188" s="96" t="s">
        <v>149</v>
      </c>
      <c r="B188" s="97">
        <v>250</v>
      </c>
      <c r="C188" s="146"/>
    </row>
    <row r="189" spans="1:3" ht="15.75" hidden="1" outlineLevel="3" x14ac:dyDescent="0.25">
      <c r="A189" s="96" t="s">
        <v>134</v>
      </c>
      <c r="B189" s="97">
        <v>1000</v>
      </c>
      <c r="C189" s="146"/>
    </row>
    <row r="190" spans="1:3" ht="15.75" hidden="1" outlineLevel="3" x14ac:dyDescent="0.25">
      <c r="A190" s="96" t="s">
        <v>135</v>
      </c>
      <c r="B190" s="97">
        <v>7500</v>
      </c>
      <c r="C190" s="146"/>
    </row>
    <row r="191" spans="1:3" ht="15.75" hidden="1" outlineLevel="3" x14ac:dyDescent="0.25">
      <c r="A191" s="96" t="s">
        <v>136</v>
      </c>
      <c r="B191" s="97">
        <v>4000</v>
      </c>
      <c r="C191" s="146"/>
    </row>
    <row r="192" spans="1:3" ht="15.75" hidden="1" outlineLevel="3" x14ac:dyDescent="0.25">
      <c r="A192" s="96" t="s">
        <v>137</v>
      </c>
      <c r="B192" s="97">
        <v>2500</v>
      </c>
      <c r="C192" s="146"/>
    </row>
    <row r="193" spans="1:4" ht="15.75" hidden="1" outlineLevel="3" x14ac:dyDescent="0.25">
      <c r="A193" s="96" t="s">
        <v>138</v>
      </c>
      <c r="B193" s="97">
        <v>100</v>
      </c>
      <c r="C193" s="146"/>
    </row>
    <row r="194" spans="1:4" ht="15.75" hidden="1" outlineLevel="3" x14ac:dyDescent="0.25">
      <c r="A194" s="96" t="s">
        <v>161</v>
      </c>
      <c r="B194" s="97">
        <v>100</v>
      </c>
      <c r="C194" s="146"/>
    </row>
    <row r="195" spans="1:4" ht="15.75" hidden="1" outlineLevel="3" x14ac:dyDescent="0.25">
      <c r="A195" s="96" t="s">
        <v>150</v>
      </c>
      <c r="B195" s="97">
        <v>2590</v>
      </c>
      <c r="C195" s="146"/>
    </row>
    <row r="196" spans="1:4" ht="15.75" hidden="1" outlineLevel="3" x14ac:dyDescent="0.25">
      <c r="A196" s="96" t="s">
        <v>155</v>
      </c>
      <c r="B196" s="97">
        <v>1000</v>
      </c>
      <c r="C196" s="146"/>
    </row>
    <row r="197" spans="1:4" ht="15.75" hidden="1" outlineLevel="3" x14ac:dyDescent="0.25">
      <c r="A197" s="96" t="s">
        <v>167</v>
      </c>
      <c r="B197" s="97">
        <v>400</v>
      </c>
      <c r="C197" s="146"/>
    </row>
    <row r="198" spans="1:4" ht="15.75" hidden="1" outlineLevel="3" x14ac:dyDescent="0.25">
      <c r="A198" s="96" t="s">
        <v>336</v>
      </c>
      <c r="B198" s="97">
        <v>3000</v>
      </c>
      <c r="C198" s="146"/>
    </row>
    <row r="199" spans="1:4" ht="14.25" hidden="1" outlineLevel="3" x14ac:dyDescent="0.2">
      <c r="A199" s="9"/>
      <c r="B199" s="9"/>
      <c r="C199" s="9"/>
    </row>
    <row r="200" spans="1:4" ht="15.75" hidden="1" outlineLevel="2" collapsed="1" x14ac:dyDescent="0.25">
      <c r="A200" s="103" t="s">
        <v>173</v>
      </c>
      <c r="B200" s="102">
        <f>SUM(B168:B198)</f>
        <v>1288257.61775</v>
      </c>
      <c r="C200" s="9"/>
    </row>
    <row r="201" spans="1:4" ht="15.75" hidden="1" outlineLevel="3" x14ac:dyDescent="0.25">
      <c r="A201" s="103"/>
      <c r="B201" s="102"/>
      <c r="C201" s="146"/>
    </row>
    <row r="202" spans="1:4" ht="15.75" hidden="1" outlineLevel="3" x14ac:dyDescent="0.25">
      <c r="A202" s="96" t="s">
        <v>126</v>
      </c>
      <c r="B202" s="97">
        <v>927015</v>
      </c>
      <c r="C202" s="146"/>
      <c r="D202" s="146"/>
    </row>
    <row r="203" spans="1:4" ht="15.75" hidden="1" outlineLevel="3" x14ac:dyDescent="0.25">
      <c r="A203" s="96" t="s">
        <v>140</v>
      </c>
      <c r="B203" s="97">
        <v>3000</v>
      </c>
      <c r="C203" s="146"/>
      <c r="D203" s="146"/>
    </row>
    <row r="204" spans="1:4" ht="15.75" hidden="1" outlineLevel="3" x14ac:dyDescent="0.25">
      <c r="A204" s="96" t="s">
        <v>141</v>
      </c>
      <c r="B204" s="97">
        <v>4000</v>
      </c>
      <c r="C204" s="9"/>
      <c r="D204" s="146"/>
    </row>
    <row r="205" spans="1:4" ht="15.75" hidden="1" outlineLevel="3" x14ac:dyDescent="0.25">
      <c r="A205" s="96" t="s">
        <v>170</v>
      </c>
      <c r="B205" s="97">
        <v>7500</v>
      </c>
      <c r="C205" s="9"/>
      <c r="D205" s="146"/>
    </row>
    <row r="206" spans="1:4" ht="15.75" hidden="1" outlineLevel="3" x14ac:dyDescent="0.25">
      <c r="A206" s="96" t="s">
        <v>142</v>
      </c>
      <c r="B206" s="97">
        <v>8340</v>
      </c>
      <c r="C206" s="9"/>
      <c r="D206" s="146"/>
    </row>
    <row r="207" spans="1:4" ht="15.75" hidden="1" outlineLevel="3" x14ac:dyDescent="0.25">
      <c r="A207" s="96" t="s">
        <v>143</v>
      </c>
      <c r="B207" s="97">
        <v>133140</v>
      </c>
      <c r="C207" s="9"/>
      <c r="D207" s="146"/>
    </row>
    <row r="208" spans="1:4" ht="15.75" hidden="1" outlineLevel="3" x14ac:dyDescent="0.25">
      <c r="A208" s="96" t="s">
        <v>127</v>
      </c>
      <c r="B208" s="97">
        <v>73644.944499999998</v>
      </c>
      <c r="C208" s="9"/>
      <c r="D208" s="146"/>
    </row>
    <row r="209" spans="1:4" ht="15.75" hidden="1" outlineLevel="3" x14ac:dyDescent="0.25">
      <c r="A209" s="96" t="s">
        <v>144</v>
      </c>
      <c r="B209" s="97">
        <v>163908.97825000001</v>
      </c>
      <c r="C209" s="9"/>
      <c r="D209" s="146"/>
    </row>
    <row r="210" spans="1:4" ht="15.75" hidden="1" outlineLevel="3" x14ac:dyDescent="0.25">
      <c r="A210" s="96" t="s">
        <v>145</v>
      </c>
      <c r="B210" s="97">
        <v>1307.0899999999999</v>
      </c>
      <c r="C210" s="9"/>
      <c r="D210" s="146"/>
    </row>
    <row r="211" spans="1:4" ht="15.75" hidden="1" outlineLevel="3" x14ac:dyDescent="0.25">
      <c r="A211" s="96" t="s">
        <v>146</v>
      </c>
      <c r="B211" s="97">
        <v>1200</v>
      </c>
      <c r="C211" s="9"/>
      <c r="D211" s="146"/>
    </row>
    <row r="212" spans="1:4" ht="15.75" hidden="1" outlineLevel="3" x14ac:dyDescent="0.25">
      <c r="A212" s="96" t="s">
        <v>128</v>
      </c>
      <c r="B212" s="97">
        <v>31716</v>
      </c>
      <c r="C212" s="9"/>
      <c r="D212" s="146"/>
    </row>
    <row r="213" spans="1:4" ht="15.75" hidden="1" outlineLevel="3" x14ac:dyDescent="0.25">
      <c r="A213" s="96" t="s">
        <v>174</v>
      </c>
      <c r="B213" s="97">
        <v>2750</v>
      </c>
      <c r="C213" s="9"/>
      <c r="D213" s="146"/>
    </row>
    <row r="214" spans="1:4" ht="15.75" hidden="1" outlineLevel="3" x14ac:dyDescent="0.25">
      <c r="A214" s="96" t="s">
        <v>148</v>
      </c>
      <c r="B214" s="97">
        <v>1752</v>
      </c>
      <c r="C214" s="9"/>
      <c r="D214" s="146"/>
    </row>
    <row r="215" spans="1:4" ht="15.75" hidden="1" outlineLevel="3" x14ac:dyDescent="0.25">
      <c r="A215" s="96" t="s">
        <v>130</v>
      </c>
      <c r="B215" s="97">
        <v>200</v>
      </c>
      <c r="C215" s="9"/>
      <c r="D215" s="146"/>
    </row>
    <row r="216" spans="1:4" ht="15.75" hidden="1" outlineLevel="3" x14ac:dyDescent="0.25">
      <c r="A216" s="96" t="s">
        <v>131</v>
      </c>
      <c r="B216" s="97">
        <v>20000</v>
      </c>
      <c r="C216" s="9"/>
      <c r="D216" s="146"/>
    </row>
    <row r="217" spans="1:4" ht="15.75" hidden="1" outlineLevel="3" x14ac:dyDescent="0.25">
      <c r="A217" s="96" t="s">
        <v>132</v>
      </c>
      <c r="B217" s="97">
        <v>2420</v>
      </c>
      <c r="C217" s="9"/>
      <c r="D217" s="146"/>
    </row>
    <row r="218" spans="1:4" ht="15.75" hidden="1" outlineLevel="3" x14ac:dyDescent="0.25">
      <c r="A218" s="96" t="s">
        <v>133</v>
      </c>
      <c r="B218" s="97">
        <v>5340</v>
      </c>
      <c r="C218" s="9"/>
      <c r="D218" s="146"/>
    </row>
    <row r="219" spans="1:4" ht="15.75" hidden="1" outlineLevel="3" x14ac:dyDescent="0.25">
      <c r="A219" s="96" t="s">
        <v>134</v>
      </c>
      <c r="B219" s="97">
        <v>75000</v>
      </c>
      <c r="C219" s="9"/>
      <c r="D219" s="146"/>
    </row>
    <row r="220" spans="1:4" ht="15.75" hidden="1" outlineLevel="3" x14ac:dyDescent="0.25">
      <c r="A220" s="96" t="s">
        <v>135</v>
      </c>
      <c r="B220" s="97">
        <v>2000</v>
      </c>
      <c r="C220" s="9"/>
      <c r="D220" s="146"/>
    </row>
    <row r="221" spans="1:4" ht="15.75" hidden="1" outlineLevel="3" x14ac:dyDescent="0.25">
      <c r="A221" s="96" t="s">
        <v>136</v>
      </c>
      <c r="B221" s="97">
        <v>200</v>
      </c>
      <c r="C221" s="9"/>
      <c r="D221" s="146"/>
    </row>
    <row r="222" spans="1:4" ht="15.75" hidden="1" outlineLevel="3" x14ac:dyDescent="0.25">
      <c r="A222" s="96" t="s">
        <v>137</v>
      </c>
      <c r="B222" s="97">
        <v>2000</v>
      </c>
      <c r="C222" s="9"/>
      <c r="D222" s="146"/>
    </row>
    <row r="223" spans="1:4" ht="15.75" hidden="1" outlineLevel="3" x14ac:dyDescent="0.25">
      <c r="A223" s="96" t="s">
        <v>160</v>
      </c>
      <c r="B223" s="97">
        <v>1100</v>
      </c>
      <c r="C223" s="9"/>
      <c r="D223" s="146"/>
    </row>
    <row r="224" spans="1:4" ht="15.75" hidden="1" outlineLevel="3" x14ac:dyDescent="0.25">
      <c r="A224" s="96" t="s">
        <v>138</v>
      </c>
      <c r="B224" s="97">
        <v>500</v>
      </c>
      <c r="C224" s="9"/>
      <c r="D224" s="146"/>
    </row>
    <row r="225" spans="1:4" ht="15.75" hidden="1" outlineLevel="3" x14ac:dyDescent="0.25">
      <c r="A225" s="96" t="s">
        <v>150</v>
      </c>
      <c r="B225" s="97">
        <v>28000</v>
      </c>
      <c r="C225" s="9"/>
      <c r="D225" s="146"/>
    </row>
    <row r="226" spans="1:4" ht="15.75" hidden="1" outlineLevel="3" x14ac:dyDescent="0.25">
      <c r="A226" s="96" t="s">
        <v>155</v>
      </c>
      <c r="B226" s="97">
        <v>5000</v>
      </c>
      <c r="C226" s="9"/>
      <c r="D226" s="146"/>
    </row>
    <row r="227" spans="1:4" ht="15.75" hidden="1" outlineLevel="3" x14ac:dyDescent="0.25">
      <c r="A227" s="96" t="s">
        <v>167</v>
      </c>
      <c r="B227" s="97">
        <v>591028</v>
      </c>
      <c r="C227" s="9"/>
      <c r="D227" s="146"/>
    </row>
    <row r="228" spans="1:4" ht="15.75" hidden="1" outlineLevel="3" x14ac:dyDescent="0.25">
      <c r="A228" s="96" t="s">
        <v>290</v>
      </c>
      <c r="B228" s="97">
        <v>95639</v>
      </c>
      <c r="C228" s="9"/>
      <c r="D228" s="146"/>
    </row>
    <row r="229" spans="1:4" ht="15.75" hidden="1" outlineLevel="3" x14ac:dyDescent="0.25">
      <c r="A229" s="96" t="s">
        <v>267</v>
      </c>
      <c r="B229" s="97">
        <v>1518</v>
      </c>
      <c r="C229" s="9"/>
      <c r="D229" s="146"/>
    </row>
    <row r="230" spans="1:4" ht="15.75" hidden="1" outlineLevel="3" x14ac:dyDescent="0.25">
      <c r="A230" s="96"/>
      <c r="C230" s="9"/>
      <c r="D230" s="146"/>
    </row>
    <row r="231" spans="1:4" ht="15.75" hidden="1" outlineLevel="2" collapsed="1" x14ac:dyDescent="0.25">
      <c r="A231" s="103" t="s">
        <v>175</v>
      </c>
      <c r="B231" s="105">
        <f>SUM(B202:B229)</f>
        <v>2189219.0127499998</v>
      </c>
      <c r="C231" s="9"/>
      <c r="D231" s="146"/>
    </row>
    <row r="232" spans="1:4" ht="15.75" hidden="1" outlineLevel="2" x14ac:dyDescent="0.25">
      <c r="A232" s="106"/>
      <c r="C232" s="9"/>
      <c r="D232" s="146"/>
    </row>
    <row r="233" spans="1:4" ht="15.75" hidden="1" outlineLevel="1" collapsed="1" x14ac:dyDescent="0.25">
      <c r="A233" s="107" t="s">
        <v>176</v>
      </c>
      <c r="B233" s="108">
        <f>SUM(B133,B166,B200,B231)</f>
        <v>7248772.2304999996</v>
      </c>
      <c r="C233" s="9"/>
    </row>
    <row r="234" spans="1:4" ht="15.75" hidden="1" outlineLevel="2" x14ac:dyDescent="0.25">
      <c r="A234" s="107"/>
      <c r="B234" s="109"/>
      <c r="C234" s="9"/>
    </row>
    <row r="235" spans="1:4" hidden="1" outlineLevel="3" x14ac:dyDescent="0.2">
      <c r="A235" s="110" t="s">
        <v>126</v>
      </c>
      <c r="B235" s="111">
        <v>614188</v>
      </c>
      <c r="C235" s="9"/>
    </row>
    <row r="236" spans="1:4" hidden="1" outlineLevel="3" x14ac:dyDescent="0.2">
      <c r="A236" s="110" t="s">
        <v>140</v>
      </c>
      <c r="B236" s="111">
        <v>12500</v>
      </c>
      <c r="C236" s="9"/>
    </row>
    <row r="237" spans="1:4" hidden="1" outlineLevel="3" x14ac:dyDescent="0.2">
      <c r="A237" s="110" t="s">
        <v>141</v>
      </c>
      <c r="B237" s="111">
        <v>3600</v>
      </c>
      <c r="C237" s="9"/>
    </row>
    <row r="238" spans="1:4" hidden="1" outlineLevel="3" x14ac:dyDescent="0.2">
      <c r="A238" s="110" t="s">
        <v>170</v>
      </c>
      <c r="B238" s="111">
        <v>1800</v>
      </c>
      <c r="C238" s="9"/>
    </row>
    <row r="239" spans="1:4" hidden="1" outlineLevel="3" x14ac:dyDescent="0.2">
      <c r="A239" s="110" t="s">
        <v>142</v>
      </c>
      <c r="B239" s="111">
        <v>6780</v>
      </c>
      <c r="C239" s="9"/>
    </row>
    <row r="240" spans="1:4" hidden="1" outlineLevel="3" x14ac:dyDescent="0.2">
      <c r="A240" s="110" t="s">
        <v>143</v>
      </c>
      <c r="B240" s="111">
        <v>95100</v>
      </c>
      <c r="C240" s="9"/>
    </row>
    <row r="241" spans="1:3" hidden="1" outlineLevel="3" x14ac:dyDescent="0.2">
      <c r="A241" s="110" t="s">
        <v>127</v>
      </c>
      <c r="B241" s="111">
        <v>48480.469499999999</v>
      </c>
      <c r="C241" s="9"/>
    </row>
    <row r="242" spans="1:3" hidden="1" outlineLevel="3" x14ac:dyDescent="0.2">
      <c r="A242" s="110" t="s">
        <v>144</v>
      </c>
      <c r="B242" s="111">
        <v>107900.75075000001</v>
      </c>
      <c r="C242" s="9"/>
    </row>
    <row r="243" spans="1:3" hidden="1" outlineLevel="3" x14ac:dyDescent="0.2">
      <c r="A243" s="110" t="s">
        <v>145</v>
      </c>
      <c r="B243" s="111">
        <v>812</v>
      </c>
      <c r="C243" s="9"/>
    </row>
    <row r="244" spans="1:3" hidden="1" outlineLevel="3" x14ac:dyDescent="0.2">
      <c r="A244" s="110" t="s">
        <v>146</v>
      </c>
      <c r="B244" s="111">
        <v>500</v>
      </c>
      <c r="C244" s="9"/>
    </row>
    <row r="245" spans="1:3" hidden="1" outlineLevel="3" x14ac:dyDescent="0.2">
      <c r="A245" s="110" t="s">
        <v>159</v>
      </c>
      <c r="B245" s="111">
        <v>200000</v>
      </c>
      <c r="C245" s="9"/>
    </row>
    <row r="246" spans="1:3" hidden="1" outlineLevel="3" x14ac:dyDescent="0.2">
      <c r="A246" s="110" t="s">
        <v>128</v>
      </c>
      <c r="B246" s="111">
        <v>3960</v>
      </c>
      <c r="C246" s="9"/>
    </row>
    <row r="247" spans="1:3" hidden="1" outlineLevel="3" x14ac:dyDescent="0.2">
      <c r="A247" s="110" t="s">
        <v>163</v>
      </c>
      <c r="B247" s="111">
        <v>200</v>
      </c>
      <c r="C247" s="9"/>
    </row>
    <row r="248" spans="1:3" hidden="1" outlineLevel="3" x14ac:dyDescent="0.2">
      <c r="A248" s="110" t="s">
        <v>148</v>
      </c>
      <c r="B248" s="111">
        <v>6600</v>
      </c>
      <c r="C248" s="9"/>
    </row>
    <row r="249" spans="1:3" hidden="1" outlineLevel="3" x14ac:dyDescent="0.2">
      <c r="A249" s="110" t="s">
        <v>129</v>
      </c>
      <c r="B249" s="111">
        <v>500</v>
      </c>
      <c r="C249" s="9"/>
    </row>
    <row r="250" spans="1:3" hidden="1" outlineLevel="3" x14ac:dyDescent="0.2">
      <c r="A250" s="110" t="s">
        <v>153</v>
      </c>
      <c r="B250" s="111">
        <v>4400</v>
      </c>
      <c r="C250" s="9"/>
    </row>
    <row r="251" spans="1:3" hidden="1" outlineLevel="3" x14ac:dyDescent="0.2">
      <c r="A251" s="110" t="s">
        <v>130</v>
      </c>
      <c r="B251" s="111">
        <v>700</v>
      </c>
      <c r="C251" s="9"/>
    </row>
    <row r="252" spans="1:3" hidden="1" outlineLevel="3" x14ac:dyDescent="0.2">
      <c r="A252" s="110" t="s">
        <v>131</v>
      </c>
      <c r="B252" s="111">
        <v>11560</v>
      </c>
      <c r="C252" s="9"/>
    </row>
    <row r="253" spans="1:3" hidden="1" outlineLevel="3" x14ac:dyDescent="0.2">
      <c r="A253" s="110" t="s">
        <v>132</v>
      </c>
      <c r="B253" s="111">
        <v>900</v>
      </c>
      <c r="C253" s="9"/>
    </row>
    <row r="254" spans="1:3" hidden="1" outlineLevel="3" x14ac:dyDescent="0.2">
      <c r="A254" s="110" t="s">
        <v>133</v>
      </c>
      <c r="B254" s="111">
        <v>5800</v>
      </c>
      <c r="C254" s="9"/>
    </row>
    <row r="255" spans="1:3" hidden="1" outlineLevel="3" x14ac:dyDescent="0.2">
      <c r="A255" s="110" t="s">
        <v>135</v>
      </c>
      <c r="B255" s="111">
        <v>5500</v>
      </c>
      <c r="C255" s="9"/>
    </row>
    <row r="256" spans="1:3" hidden="1" outlineLevel="3" x14ac:dyDescent="0.2">
      <c r="A256" s="110" t="s">
        <v>136</v>
      </c>
      <c r="B256" s="111">
        <v>2500</v>
      </c>
      <c r="C256" s="9"/>
    </row>
    <row r="257" spans="1:3" hidden="1" outlineLevel="3" x14ac:dyDescent="0.2">
      <c r="A257" s="110" t="s">
        <v>137</v>
      </c>
      <c r="B257" s="111">
        <v>1700</v>
      </c>
      <c r="C257" s="9"/>
    </row>
    <row r="258" spans="1:3" hidden="1" outlineLevel="3" x14ac:dyDescent="0.2">
      <c r="A258" s="110" t="s">
        <v>160</v>
      </c>
      <c r="B258" s="111">
        <v>100</v>
      </c>
      <c r="C258" s="9"/>
    </row>
    <row r="259" spans="1:3" hidden="1" outlineLevel="3" x14ac:dyDescent="0.2">
      <c r="A259" s="110" t="s">
        <v>138</v>
      </c>
      <c r="B259" s="111">
        <v>1000</v>
      </c>
      <c r="C259" s="9"/>
    </row>
    <row r="260" spans="1:3" hidden="1" outlineLevel="3" x14ac:dyDescent="0.2">
      <c r="A260" s="110" t="s">
        <v>177</v>
      </c>
      <c r="B260" s="111">
        <v>4000</v>
      </c>
      <c r="C260" s="9"/>
    </row>
    <row r="261" spans="1:3" hidden="1" outlineLevel="3" x14ac:dyDescent="0.2">
      <c r="A261" s="110" t="s">
        <v>150</v>
      </c>
      <c r="B261" s="111">
        <v>1044</v>
      </c>
      <c r="C261" s="9"/>
    </row>
    <row r="262" spans="1:3" hidden="1" outlineLevel="3" x14ac:dyDescent="0.2">
      <c r="A262" s="110" t="s">
        <v>167</v>
      </c>
      <c r="B262" s="111">
        <v>23000</v>
      </c>
      <c r="C262" s="9"/>
    </row>
    <row r="263" spans="1:3" ht="14.25" hidden="1" customHeight="1" outlineLevel="2" collapsed="1" x14ac:dyDescent="0.25">
      <c r="A263" s="112" t="s">
        <v>178</v>
      </c>
      <c r="B263" s="21">
        <f>SUM(B235:B262)</f>
        <v>1165125.22025</v>
      </c>
      <c r="C263" s="9"/>
    </row>
    <row r="264" spans="1:3" ht="14.25" hidden="1" customHeight="1" outlineLevel="3" x14ac:dyDescent="0.25">
      <c r="A264" s="112"/>
      <c r="B264" s="113"/>
      <c r="C264" s="9"/>
    </row>
    <row r="265" spans="1:3" ht="14.25" hidden="1" customHeight="1" outlineLevel="3" x14ac:dyDescent="0.2">
      <c r="A265" s="110" t="s">
        <v>126</v>
      </c>
      <c r="B265" s="111">
        <v>635664</v>
      </c>
      <c r="C265" s="9"/>
    </row>
    <row r="266" spans="1:3" ht="14.25" hidden="1" customHeight="1" outlineLevel="3" x14ac:dyDescent="0.2">
      <c r="A266" s="110" t="s">
        <v>140</v>
      </c>
      <c r="B266" s="111">
        <v>3100</v>
      </c>
      <c r="C266" s="9"/>
    </row>
    <row r="267" spans="1:3" hidden="1" outlineLevel="3" x14ac:dyDescent="0.2">
      <c r="A267" s="110" t="s">
        <v>141</v>
      </c>
      <c r="B267" s="111">
        <v>7000</v>
      </c>
      <c r="C267" s="9"/>
    </row>
    <row r="268" spans="1:3" hidden="1" outlineLevel="3" x14ac:dyDescent="0.2">
      <c r="A268" s="110" t="s">
        <v>170</v>
      </c>
      <c r="B268" s="111">
        <v>11000</v>
      </c>
      <c r="C268" s="9"/>
    </row>
    <row r="269" spans="1:3" hidden="1" outlineLevel="3" x14ac:dyDescent="0.2">
      <c r="A269" s="110" t="s">
        <v>143</v>
      </c>
      <c r="B269" s="111">
        <v>130763</v>
      </c>
      <c r="C269" s="9"/>
    </row>
    <row r="270" spans="1:3" hidden="1" outlineLevel="3" x14ac:dyDescent="0.2">
      <c r="A270" s="110" t="s">
        <v>127</v>
      </c>
      <c r="B270" s="111">
        <v>50653.669000000002</v>
      </c>
      <c r="C270" s="9"/>
    </row>
    <row r="271" spans="1:3" hidden="1" outlineLevel="3" x14ac:dyDescent="0.2">
      <c r="A271" s="110" t="s">
        <v>144</v>
      </c>
      <c r="B271" s="111">
        <v>112743.10650000001</v>
      </c>
      <c r="C271" s="9"/>
    </row>
    <row r="272" spans="1:3" hidden="1" outlineLevel="3" x14ac:dyDescent="0.2">
      <c r="A272" s="110" t="s">
        <v>145</v>
      </c>
      <c r="B272" s="111">
        <v>4118</v>
      </c>
      <c r="C272" s="9"/>
    </row>
    <row r="273" spans="1:3" hidden="1" outlineLevel="3" x14ac:dyDescent="0.2">
      <c r="A273" s="110" t="s">
        <v>146</v>
      </c>
      <c r="B273" s="111">
        <v>1650</v>
      </c>
      <c r="C273" s="9"/>
    </row>
    <row r="274" spans="1:3" hidden="1" outlineLevel="3" x14ac:dyDescent="0.2">
      <c r="A274" s="110" t="s">
        <v>171</v>
      </c>
      <c r="B274" s="111">
        <v>100</v>
      </c>
      <c r="C274" s="9"/>
    </row>
    <row r="275" spans="1:3" hidden="1" outlineLevel="3" x14ac:dyDescent="0.2">
      <c r="A275" s="110" t="s">
        <v>159</v>
      </c>
      <c r="B275" s="111">
        <v>14000</v>
      </c>
      <c r="C275" s="9"/>
    </row>
    <row r="276" spans="1:3" hidden="1" outlineLevel="3" x14ac:dyDescent="0.2">
      <c r="A276" s="110" t="s">
        <v>128</v>
      </c>
      <c r="B276" s="111">
        <v>11179</v>
      </c>
      <c r="C276" s="9"/>
    </row>
    <row r="277" spans="1:3" hidden="1" outlineLevel="3" x14ac:dyDescent="0.2">
      <c r="A277" s="110" t="s">
        <v>179</v>
      </c>
      <c r="B277" s="111">
        <v>1250</v>
      </c>
      <c r="C277" s="9"/>
    </row>
    <row r="278" spans="1:3" hidden="1" outlineLevel="3" x14ac:dyDescent="0.2">
      <c r="A278" s="110" t="s">
        <v>180</v>
      </c>
      <c r="B278" s="111">
        <v>2500</v>
      </c>
      <c r="C278" s="9"/>
    </row>
    <row r="279" spans="1:3" hidden="1" outlineLevel="3" x14ac:dyDescent="0.2">
      <c r="A279" s="110" t="s">
        <v>163</v>
      </c>
      <c r="B279" s="111">
        <v>1500</v>
      </c>
      <c r="C279" s="9"/>
    </row>
    <row r="280" spans="1:3" hidden="1" outlineLevel="3" x14ac:dyDescent="0.2">
      <c r="A280" s="110" t="s">
        <v>174</v>
      </c>
      <c r="B280" s="111">
        <v>200</v>
      </c>
      <c r="C280" s="9"/>
    </row>
    <row r="281" spans="1:3" hidden="1" outlineLevel="3" x14ac:dyDescent="0.2">
      <c r="A281" s="110" t="s">
        <v>130</v>
      </c>
      <c r="B281" s="111">
        <v>1000</v>
      </c>
      <c r="C281" s="9"/>
    </row>
    <row r="282" spans="1:3" hidden="1" outlineLevel="3" x14ac:dyDescent="0.2">
      <c r="A282" s="110" t="s">
        <v>131</v>
      </c>
      <c r="B282" s="111">
        <v>5200</v>
      </c>
      <c r="C282" s="9"/>
    </row>
    <row r="283" spans="1:3" hidden="1" outlineLevel="3" x14ac:dyDescent="0.2">
      <c r="A283" s="110" t="s">
        <v>132</v>
      </c>
      <c r="B283" s="111">
        <v>600</v>
      </c>
      <c r="C283" s="9"/>
    </row>
    <row r="284" spans="1:3" hidden="1" outlineLevel="3" x14ac:dyDescent="0.2">
      <c r="A284" s="110" t="s">
        <v>133</v>
      </c>
      <c r="B284" s="111">
        <v>1000</v>
      </c>
      <c r="C284" s="9"/>
    </row>
    <row r="285" spans="1:3" hidden="1" outlineLevel="3" x14ac:dyDescent="0.2">
      <c r="A285" s="110" t="s">
        <v>134</v>
      </c>
      <c r="B285" s="111">
        <v>286200</v>
      </c>
      <c r="C285" s="9"/>
    </row>
    <row r="286" spans="1:3" hidden="1" outlineLevel="3" x14ac:dyDescent="0.2">
      <c r="A286" s="110" t="s">
        <v>135</v>
      </c>
      <c r="B286" s="111">
        <v>2025</v>
      </c>
      <c r="C286" s="9"/>
    </row>
    <row r="287" spans="1:3" hidden="1" outlineLevel="3" x14ac:dyDescent="0.2">
      <c r="A287" s="110" t="s">
        <v>136</v>
      </c>
      <c r="B287" s="111">
        <v>2800</v>
      </c>
      <c r="C287" s="9"/>
    </row>
    <row r="288" spans="1:3" hidden="1" outlineLevel="3" x14ac:dyDescent="0.2">
      <c r="A288" s="110" t="s">
        <v>137</v>
      </c>
      <c r="B288" s="111">
        <v>1200</v>
      </c>
      <c r="C288" s="9"/>
    </row>
    <row r="289" spans="1:3" hidden="1" outlineLevel="3" x14ac:dyDescent="0.2">
      <c r="A289" s="110" t="s">
        <v>181</v>
      </c>
      <c r="B289" s="111">
        <v>2700</v>
      </c>
      <c r="C289" s="9"/>
    </row>
    <row r="290" spans="1:3" hidden="1" outlineLevel="3" x14ac:dyDescent="0.2">
      <c r="A290" s="110" t="s">
        <v>182</v>
      </c>
      <c r="B290" s="111">
        <v>500</v>
      </c>
      <c r="C290" s="9"/>
    </row>
    <row r="291" spans="1:3" hidden="1" outlineLevel="3" x14ac:dyDescent="0.2">
      <c r="A291" s="110" t="s">
        <v>68</v>
      </c>
      <c r="B291" s="111">
        <v>16000</v>
      </c>
      <c r="C291" s="9"/>
    </row>
    <row r="292" spans="1:3" hidden="1" outlineLevel="3" x14ac:dyDescent="0.2">
      <c r="A292" s="110" t="s">
        <v>183</v>
      </c>
      <c r="B292" s="111">
        <v>3000</v>
      </c>
      <c r="C292" s="9"/>
    </row>
    <row r="293" spans="1:3" hidden="1" outlineLevel="3" x14ac:dyDescent="0.2">
      <c r="A293" s="110" t="s">
        <v>138</v>
      </c>
      <c r="B293" s="111">
        <v>150</v>
      </c>
      <c r="C293" s="9"/>
    </row>
    <row r="294" spans="1:3" hidden="1" outlineLevel="3" x14ac:dyDescent="0.2">
      <c r="A294" s="110" t="s">
        <v>337</v>
      </c>
      <c r="B294" s="111">
        <v>3066</v>
      </c>
      <c r="C294" s="9"/>
    </row>
    <row r="295" spans="1:3" hidden="1" outlineLevel="3" x14ac:dyDescent="0.2">
      <c r="A295" s="110" t="s">
        <v>167</v>
      </c>
      <c r="B295" s="111">
        <v>300</v>
      </c>
      <c r="C295" s="9"/>
    </row>
    <row r="296" spans="1:3" hidden="1" outlineLevel="3" x14ac:dyDescent="0.2">
      <c r="A296" s="110" t="s">
        <v>336</v>
      </c>
      <c r="B296" s="111">
        <v>100</v>
      </c>
      <c r="C296" s="9"/>
    </row>
    <row r="297" spans="1:3" hidden="1" outlineLevel="3" x14ac:dyDescent="0.2">
      <c r="A297" s="110" t="s">
        <v>207</v>
      </c>
      <c r="B297" s="111">
        <v>21000</v>
      </c>
      <c r="C297" s="9"/>
    </row>
    <row r="298" spans="1:3" ht="15.75" hidden="1" outlineLevel="2" collapsed="1" x14ac:dyDescent="0.25">
      <c r="A298" s="112" t="s">
        <v>264</v>
      </c>
      <c r="B298" s="21">
        <f>SUM(B265:B297)</f>
        <v>1334261.7755</v>
      </c>
      <c r="C298" s="146"/>
    </row>
    <row r="299" spans="1:3" ht="15.75" hidden="1" outlineLevel="3" x14ac:dyDescent="0.25">
      <c r="A299" s="112"/>
      <c r="B299" s="113"/>
      <c r="C299" s="146"/>
    </row>
    <row r="300" spans="1:3" hidden="1" outlineLevel="3" x14ac:dyDescent="0.2">
      <c r="A300" s="110" t="s">
        <v>126</v>
      </c>
      <c r="B300" s="111">
        <v>752820</v>
      </c>
      <c r="C300" s="9"/>
    </row>
    <row r="301" spans="1:3" hidden="1" outlineLevel="3" x14ac:dyDescent="0.2">
      <c r="A301" s="110" t="s">
        <v>140</v>
      </c>
      <c r="B301" s="111">
        <v>3000</v>
      </c>
      <c r="C301" s="9"/>
    </row>
    <row r="302" spans="1:3" hidden="1" outlineLevel="3" x14ac:dyDescent="0.2">
      <c r="A302" s="110" t="s">
        <v>141</v>
      </c>
      <c r="B302" s="111">
        <v>5400</v>
      </c>
      <c r="C302" s="9"/>
    </row>
    <row r="303" spans="1:3" hidden="1" outlineLevel="3" x14ac:dyDescent="0.2">
      <c r="A303" s="110" t="s">
        <v>170</v>
      </c>
      <c r="B303" s="111">
        <v>1500</v>
      </c>
      <c r="C303" s="9"/>
    </row>
    <row r="304" spans="1:3" hidden="1" outlineLevel="3" x14ac:dyDescent="0.2">
      <c r="A304" s="110" t="s">
        <v>142</v>
      </c>
      <c r="B304" s="111">
        <v>432</v>
      </c>
      <c r="C304" s="9"/>
    </row>
    <row r="305" spans="1:3" hidden="1" outlineLevel="3" x14ac:dyDescent="0.2">
      <c r="A305" s="110" t="s">
        <v>143</v>
      </c>
      <c r="B305" s="111">
        <v>142650</v>
      </c>
      <c r="C305" s="9"/>
    </row>
    <row r="306" spans="1:3" hidden="1" outlineLevel="3" x14ac:dyDescent="0.2">
      <c r="A306" s="110" t="s">
        <v>127</v>
      </c>
      <c r="B306" s="111">
        <v>58891.642</v>
      </c>
      <c r="C306" s="9"/>
    </row>
    <row r="307" spans="1:3" hidden="1" outlineLevel="3" x14ac:dyDescent="0.2">
      <c r="A307" s="110" t="s">
        <v>144</v>
      </c>
      <c r="B307" s="111">
        <v>131069.51700000001</v>
      </c>
      <c r="C307" s="9"/>
    </row>
    <row r="308" spans="1:3" hidden="1" outlineLevel="3" x14ac:dyDescent="0.2">
      <c r="A308" s="110" t="s">
        <v>145</v>
      </c>
      <c r="B308" s="111">
        <v>56</v>
      </c>
      <c r="C308" s="9"/>
    </row>
    <row r="309" spans="1:3" hidden="1" outlineLevel="3" x14ac:dyDescent="0.2">
      <c r="A309" s="110" t="s">
        <v>159</v>
      </c>
      <c r="B309" s="111">
        <v>7000</v>
      </c>
      <c r="C309" s="9"/>
    </row>
    <row r="310" spans="1:3" hidden="1" outlineLevel="3" x14ac:dyDescent="0.2">
      <c r="A310" s="110" t="s">
        <v>128</v>
      </c>
      <c r="B310" s="111">
        <v>1000</v>
      </c>
      <c r="C310" s="9"/>
    </row>
    <row r="311" spans="1:3" hidden="1" outlineLevel="3" x14ac:dyDescent="0.2">
      <c r="A311" s="110" t="s">
        <v>163</v>
      </c>
      <c r="B311" s="111">
        <v>4000</v>
      </c>
      <c r="C311" s="9"/>
    </row>
    <row r="312" spans="1:3" hidden="1" outlineLevel="3" x14ac:dyDescent="0.2">
      <c r="A312" s="110" t="s">
        <v>148</v>
      </c>
      <c r="B312" s="111">
        <v>300</v>
      </c>
      <c r="C312" s="9"/>
    </row>
    <row r="313" spans="1:3" hidden="1" outlineLevel="3" x14ac:dyDescent="0.2">
      <c r="A313" s="110" t="s">
        <v>185</v>
      </c>
      <c r="B313" s="111">
        <v>1700</v>
      </c>
      <c r="C313" s="9"/>
    </row>
    <row r="314" spans="1:3" hidden="1" outlineLevel="3" x14ac:dyDescent="0.2">
      <c r="A314" s="110" t="s">
        <v>164</v>
      </c>
      <c r="B314" s="111">
        <v>2500</v>
      </c>
      <c r="C314" s="9"/>
    </row>
    <row r="315" spans="1:3" hidden="1" outlineLevel="3" x14ac:dyDescent="0.2">
      <c r="A315" s="110" t="s">
        <v>130</v>
      </c>
      <c r="B315" s="111">
        <v>8517</v>
      </c>
      <c r="C315" s="9"/>
    </row>
    <row r="316" spans="1:3" hidden="1" outlineLevel="3" x14ac:dyDescent="0.2">
      <c r="A316" s="110" t="s">
        <v>131</v>
      </c>
      <c r="B316" s="111">
        <v>200</v>
      </c>
      <c r="C316" s="9"/>
    </row>
    <row r="317" spans="1:3" hidden="1" outlineLevel="3" x14ac:dyDescent="0.2">
      <c r="A317" s="110" t="s">
        <v>133</v>
      </c>
      <c r="B317" s="111">
        <v>700</v>
      </c>
      <c r="C317" s="9"/>
    </row>
    <row r="318" spans="1:3" hidden="1" outlineLevel="3" x14ac:dyDescent="0.2">
      <c r="A318" s="110" t="s">
        <v>149</v>
      </c>
      <c r="B318" s="111">
        <v>240</v>
      </c>
      <c r="C318" s="9"/>
    </row>
    <row r="319" spans="1:3" hidden="1" outlineLevel="3" x14ac:dyDescent="0.2">
      <c r="A319" s="110" t="s">
        <v>135</v>
      </c>
      <c r="B319" s="111">
        <v>6900</v>
      </c>
      <c r="C319" s="9"/>
    </row>
    <row r="320" spans="1:3" hidden="1" outlineLevel="3" x14ac:dyDescent="0.2">
      <c r="A320" s="110" t="s">
        <v>136</v>
      </c>
      <c r="B320" s="111">
        <v>350</v>
      </c>
      <c r="C320" s="9"/>
    </row>
    <row r="321" spans="1:3" hidden="1" outlineLevel="3" x14ac:dyDescent="0.2">
      <c r="A321" s="110" t="s">
        <v>137</v>
      </c>
      <c r="B321" s="111">
        <v>2000</v>
      </c>
      <c r="C321" s="9"/>
    </row>
    <row r="322" spans="1:3" hidden="1" outlineLevel="3" x14ac:dyDescent="0.2">
      <c r="A322" s="110" t="s">
        <v>160</v>
      </c>
      <c r="B322" s="111">
        <v>750</v>
      </c>
      <c r="C322" s="9"/>
    </row>
    <row r="323" spans="1:3" hidden="1" outlineLevel="3" x14ac:dyDescent="0.2">
      <c r="A323" s="110" t="s">
        <v>68</v>
      </c>
      <c r="B323" s="111">
        <v>12000</v>
      </c>
      <c r="C323" s="9"/>
    </row>
    <row r="324" spans="1:3" hidden="1" outlineLevel="3" x14ac:dyDescent="0.2">
      <c r="A324" s="110" t="s">
        <v>165</v>
      </c>
      <c r="B324" s="111">
        <v>3000</v>
      </c>
      <c r="C324" s="9"/>
    </row>
    <row r="325" spans="1:3" hidden="1" outlineLevel="3" x14ac:dyDescent="0.2">
      <c r="A325" s="110" t="s">
        <v>150</v>
      </c>
      <c r="B325" s="111">
        <v>200</v>
      </c>
      <c r="C325" s="9"/>
    </row>
    <row r="326" spans="1:3" hidden="1" outlineLevel="3" x14ac:dyDescent="0.2">
      <c r="A326" s="110" t="s">
        <v>167</v>
      </c>
      <c r="B326" s="111">
        <v>1000</v>
      </c>
      <c r="C326" s="9"/>
    </row>
    <row r="327" spans="1:3" hidden="1" outlineLevel="3" x14ac:dyDescent="0.2">
      <c r="A327" s="110"/>
      <c r="B327" s="111"/>
      <c r="C327" s="9"/>
    </row>
    <row r="328" spans="1:3" ht="15.75" hidden="1" outlineLevel="2" collapsed="1" x14ac:dyDescent="0.25">
      <c r="A328" s="112" t="s">
        <v>186</v>
      </c>
      <c r="B328" s="21">
        <f>SUM(B300:B327)</f>
        <v>1148176.159</v>
      </c>
      <c r="C328" s="9"/>
    </row>
    <row r="329" spans="1:3" ht="15.75" hidden="1" outlineLevel="3" x14ac:dyDescent="0.25">
      <c r="A329" s="112"/>
      <c r="B329" s="21"/>
      <c r="C329" s="9"/>
    </row>
    <row r="330" spans="1:3" hidden="1" outlineLevel="3" x14ac:dyDescent="0.2">
      <c r="A330" s="110" t="s">
        <v>126</v>
      </c>
      <c r="B330" s="111">
        <v>100194</v>
      </c>
      <c r="C330" s="9"/>
    </row>
    <row r="331" spans="1:3" hidden="1" outlineLevel="3" x14ac:dyDescent="0.2">
      <c r="A331" s="110" t="s">
        <v>141</v>
      </c>
      <c r="B331" s="111">
        <v>525</v>
      </c>
      <c r="C331" s="9"/>
    </row>
    <row r="332" spans="1:3" hidden="1" outlineLevel="3" x14ac:dyDescent="0.2">
      <c r="A332" s="110" t="s">
        <v>142</v>
      </c>
      <c r="B332" s="111">
        <v>432</v>
      </c>
      <c r="C332" s="9"/>
    </row>
    <row r="333" spans="1:3" hidden="1" outlineLevel="3" x14ac:dyDescent="0.2">
      <c r="A333" s="110" t="s">
        <v>143</v>
      </c>
      <c r="B333" s="111">
        <v>16643</v>
      </c>
      <c r="C333" s="9"/>
    </row>
    <row r="334" spans="1:3" hidden="1" outlineLevel="3" x14ac:dyDescent="0.2">
      <c r="A334" s="110" t="s">
        <v>187</v>
      </c>
      <c r="B334" s="111">
        <v>7660.8720000000003</v>
      </c>
      <c r="C334" s="9"/>
    </row>
    <row r="335" spans="1:3" hidden="1" outlineLevel="3" x14ac:dyDescent="0.2">
      <c r="A335" s="110" t="s">
        <v>144</v>
      </c>
      <c r="B335" s="111">
        <v>17056.372000000003</v>
      </c>
      <c r="C335" s="9"/>
    </row>
    <row r="336" spans="1:3" hidden="1" outlineLevel="3" x14ac:dyDescent="0.2">
      <c r="A336" s="110" t="s">
        <v>188</v>
      </c>
      <c r="B336" s="111">
        <v>166</v>
      </c>
      <c r="C336" s="9"/>
    </row>
    <row r="337" spans="1:3" hidden="1" outlineLevel="3" x14ac:dyDescent="0.2">
      <c r="A337" s="110" t="s">
        <v>128</v>
      </c>
      <c r="B337" s="111">
        <v>2100</v>
      </c>
      <c r="C337" s="9"/>
    </row>
    <row r="338" spans="1:3" hidden="1" outlineLevel="3" x14ac:dyDescent="0.2">
      <c r="A338" s="110" t="s">
        <v>189</v>
      </c>
      <c r="B338" s="111">
        <v>10000</v>
      </c>
      <c r="C338" s="9"/>
    </row>
    <row r="339" spans="1:3" hidden="1" outlineLevel="3" x14ac:dyDescent="0.2">
      <c r="A339" s="110" t="s">
        <v>129</v>
      </c>
      <c r="B339" s="111">
        <v>500</v>
      </c>
      <c r="C339" s="9"/>
    </row>
    <row r="340" spans="1:3" hidden="1" outlineLevel="3" x14ac:dyDescent="0.2">
      <c r="A340" s="110" t="s">
        <v>153</v>
      </c>
      <c r="B340" s="111">
        <v>3500</v>
      </c>
      <c r="C340" s="9"/>
    </row>
    <row r="341" spans="1:3" hidden="1" outlineLevel="3" x14ac:dyDescent="0.2">
      <c r="A341" s="110" t="s">
        <v>190</v>
      </c>
      <c r="B341" s="111">
        <v>2500</v>
      </c>
      <c r="C341" s="9"/>
    </row>
    <row r="342" spans="1:3" hidden="1" outlineLevel="3" x14ac:dyDescent="0.2">
      <c r="A342" s="110" t="s">
        <v>131</v>
      </c>
      <c r="B342" s="111">
        <v>2500</v>
      </c>
      <c r="C342" s="9"/>
    </row>
    <row r="343" spans="1:3" hidden="1" outlineLevel="3" x14ac:dyDescent="0.2">
      <c r="A343" s="110" t="s">
        <v>132</v>
      </c>
      <c r="B343" s="111">
        <v>200</v>
      </c>
      <c r="C343" s="9"/>
    </row>
    <row r="344" spans="1:3" hidden="1" outlineLevel="3" x14ac:dyDescent="0.2">
      <c r="A344" s="110" t="s">
        <v>149</v>
      </c>
      <c r="B344" s="111">
        <v>3600</v>
      </c>
      <c r="C344" s="9"/>
    </row>
    <row r="345" spans="1:3" hidden="1" outlineLevel="3" x14ac:dyDescent="0.2">
      <c r="A345" s="110" t="s">
        <v>134</v>
      </c>
      <c r="B345" s="111">
        <v>33800</v>
      </c>
      <c r="C345" s="9"/>
    </row>
    <row r="346" spans="1:3" hidden="1" outlineLevel="3" x14ac:dyDescent="0.2">
      <c r="A346" s="110" t="s">
        <v>135</v>
      </c>
      <c r="B346" s="111">
        <v>500</v>
      </c>
      <c r="C346" s="9"/>
    </row>
    <row r="347" spans="1:3" hidden="1" outlineLevel="3" x14ac:dyDescent="0.2">
      <c r="A347" s="110" t="s">
        <v>136</v>
      </c>
      <c r="B347" s="111">
        <v>500</v>
      </c>
      <c r="C347" s="9"/>
    </row>
    <row r="348" spans="1:3" hidden="1" outlineLevel="3" x14ac:dyDescent="0.2">
      <c r="A348" s="110" t="s">
        <v>137</v>
      </c>
      <c r="B348" s="111">
        <v>12550</v>
      </c>
      <c r="C348" s="9"/>
    </row>
    <row r="349" spans="1:3" hidden="1" outlineLevel="3" x14ac:dyDescent="0.2">
      <c r="A349" s="110" t="s">
        <v>138</v>
      </c>
      <c r="B349" s="111">
        <v>700</v>
      </c>
      <c r="C349" s="9"/>
    </row>
    <row r="350" spans="1:3" hidden="1" outlineLevel="3" x14ac:dyDescent="0.2">
      <c r="A350" s="110" t="s">
        <v>338</v>
      </c>
      <c r="B350" s="111">
        <v>6500</v>
      </c>
      <c r="C350" s="9"/>
    </row>
    <row r="351" spans="1:3" hidden="1" outlineLevel="3" x14ac:dyDescent="0.2">
      <c r="A351" s="110" t="s">
        <v>191</v>
      </c>
      <c r="B351" s="111">
        <v>2295</v>
      </c>
      <c r="C351" s="9"/>
    </row>
    <row r="352" spans="1:3" hidden="1" outlineLevel="3" x14ac:dyDescent="0.2">
      <c r="A352" s="110" t="s">
        <v>155</v>
      </c>
      <c r="B352" s="111">
        <v>50</v>
      </c>
      <c r="C352" s="9"/>
    </row>
    <row r="353" spans="1:3" hidden="1" outlineLevel="3" x14ac:dyDescent="0.2">
      <c r="A353" s="110" t="s">
        <v>156</v>
      </c>
      <c r="B353" s="111">
        <v>756</v>
      </c>
      <c r="C353" s="9"/>
    </row>
    <row r="354" spans="1:3" hidden="1" outlineLevel="3" x14ac:dyDescent="0.2">
      <c r="A354" s="110" t="s">
        <v>192</v>
      </c>
      <c r="B354" s="111">
        <v>5524</v>
      </c>
      <c r="C354" s="9"/>
    </row>
    <row r="355" spans="1:3" hidden="1" outlineLevel="3" x14ac:dyDescent="0.2">
      <c r="A355" s="110" t="s">
        <v>336</v>
      </c>
      <c r="B355" s="111">
        <v>300</v>
      </c>
      <c r="C355" s="9"/>
    </row>
    <row r="356" spans="1:3" ht="15.75" hidden="1" outlineLevel="2" collapsed="1" x14ac:dyDescent="0.25">
      <c r="A356" s="112" t="s">
        <v>193</v>
      </c>
      <c r="B356" s="21">
        <f>SUM(B330:B355)</f>
        <v>231052.24400000001</v>
      </c>
      <c r="C356" s="9"/>
    </row>
    <row r="357" spans="1:3" ht="15.75" hidden="1" outlineLevel="2" x14ac:dyDescent="0.25">
      <c r="A357" s="107"/>
      <c r="B357" s="111"/>
      <c r="C357" s="9"/>
    </row>
    <row r="358" spans="1:3" ht="15.75" hidden="1" outlineLevel="1" collapsed="1" x14ac:dyDescent="0.25">
      <c r="A358" s="107" t="s">
        <v>194</v>
      </c>
      <c r="B358" s="108">
        <f>SUM(B263,B298,B328,B356)</f>
        <v>3878615.3987499997</v>
      </c>
      <c r="C358" s="9"/>
    </row>
    <row r="359" spans="1:3" ht="15.75" hidden="1" outlineLevel="2" x14ac:dyDescent="0.25">
      <c r="A359" s="107"/>
      <c r="B359" s="108"/>
      <c r="C359" s="9"/>
    </row>
    <row r="360" spans="1:3" ht="15.75" hidden="1" outlineLevel="4" x14ac:dyDescent="0.25">
      <c r="A360" s="107"/>
      <c r="B360" s="108"/>
      <c r="C360" s="146"/>
    </row>
    <row r="361" spans="1:3" ht="15.75" hidden="1" outlineLevel="4" x14ac:dyDescent="0.25">
      <c r="A361" s="110" t="s">
        <v>126</v>
      </c>
      <c r="B361" s="111">
        <v>1316063</v>
      </c>
      <c r="C361" s="146"/>
    </row>
    <row r="362" spans="1:3" ht="15.75" hidden="1" outlineLevel="4" x14ac:dyDescent="0.25">
      <c r="A362" s="110" t="s">
        <v>140</v>
      </c>
      <c r="B362" s="111">
        <v>15000</v>
      </c>
      <c r="C362" s="146"/>
    </row>
    <row r="363" spans="1:3" ht="15.75" hidden="1" outlineLevel="4" x14ac:dyDescent="0.25">
      <c r="A363" s="110" t="s">
        <v>141</v>
      </c>
      <c r="B363" s="111">
        <v>19500</v>
      </c>
      <c r="C363" s="146"/>
    </row>
    <row r="364" spans="1:3" ht="15.75" hidden="1" outlineLevel="4" x14ac:dyDescent="0.25">
      <c r="A364" s="110" t="s">
        <v>170</v>
      </c>
      <c r="B364" s="111">
        <v>140000</v>
      </c>
      <c r="C364" s="146"/>
    </row>
    <row r="365" spans="1:3" ht="15.75" hidden="1" outlineLevel="4" x14ac:dyDescent="0.25">
      <c r="A365" s="110" t="s">
        <v>142</v>
      </c>
      <c r="B365" s="111">
        <v>8000</v>
      </c>
      <c r="C365" s="146"/>
    </row>
    <row r="366" spans="1:3" ht="15.75" hidden="1" outlineLevel="4" x14ac:dyDescent="0.25">
      <c r="A366" s="110" t="s">
        <v>143</v>
      </c>
      <c r="B366" s="111">
        <v>133140</v>
      </c>
      <c r="C366" s="146"/>
    </row>
    <row r="367" spans="1:3" ht="15.75" hidden="1" outlineLevel="4" x14ac:dyDescent="0.25">
      <c r="A367" s="110" t="s">
        <v>127</v>
      </c>
      <c r="B367" s="111">
        <v>116376.8195</v>
      </c>
      <c r="C367" s="146"/>
    </row>
    <row r="368" spans="1:3" ht="15.75" hidden="1" outlineLevel="4" x14ac:dyDescent="0.25">
      <c r="A368" s="110" t="s">
        <v>144</v>
      </c>
      <c r="B368" s="111">
        <v>259022.22575000001</v>
      </c>
      <c r="C368" s="146"/>
    </row>
    <row r="369" spans="1:3" ht="15.75" hidden="1" outlineLevel="4" x14ac:dyDescent="0.25">
      <c r="A369" s="110" t="s">
        <v>145</v>
      </c>
      <c r="B369" s="111">
        <v>14331</v>
      </c>
      <c r="C369" s="146"/>
    </row>
    <row r="370" spans="1:3" ht="15.75" hidden="1" outlineLevel="4" x14ac:dyDescent="0.25">
      <c r="A370" s="110" t="s">
        <v>146</v>
      </c>
      <c r="B370" s="111">
        <v>80000</v>
      </c>
      <c r="C370" s="146"/>
    </row>
    <row r="371" spans="1:3" ht="15.75" hidden="1" outlineLevel="4" x14ac:dyDescent="0.25">
      <c r="A371" s="110" t="s">
        <v>159</v>
      </c>
      <c r="B371" s="111">
        <v>35767</v>
      </c>
      <c r="C371" s="146"/>
    </row>
    <row r="372" spans="1:3" ht="15.75" hidden="1" outlineLevel="4" x14ac:dyDescent="0.25">
      <c r="A372" s="110" t="s">
        <v>128</v>
      </c>
      <c r="B372" s="111">
        <v>20000</v>
      </c>
      <c r="C372" s="146"/>
    </row>
    <row r="373" spans="1:3" ht="15.75" hidden="1" outlineLevel="4" x14ac:dyDescent="0.25">
      <c r="A373" s="110" t="s">
        <v>163</v>
      </c>
      <c r="B373" s="111">
        <v>5000</v>
      </c>
      <c r="C373" s="146"/>
    </row>
    <row r="374" spans="1:3" ht="15.75" hidden="1" outlineLevel="4" x14ac:dyDescent="0.25">
      <c r="A374" s="110" t="s">
        <v>174</v>
      </c>
      <c r="B374" s="111">
        <v>3000</v>
      </c>
      <c r="C374" s="146"/>
    </row>
    <row r="375" spans="1:3" ht="15.75" hidden="1" outlineLevel="4" x14ac:dyDescent="0.25">
      <c r="A375" s="110" t="s">
        <v>148</v>
      </c>
      <c r="B375" s="111">
        <v>7000</v>
      </c>
      <c r="C375" s="146"/>
    </row>
    <row r="376" spans="1:3" ht="15.75" hidden="1" outlineLevel="4" x14ac:dyDescent="0.25">
      <c r="A376" s="110" t="s">
        <v>164</v>
      </c>
      <c r="B376" s="111">
        <v>35000</v>
      </c>
      <c r="C376" s="146"/>
    </row>
    <row r="377" spans="1:3" ht="15.75" hidden="1" outlineLevel="4" x14ac:dyDescent="0.25">
      <c r="A377" s="110" t="s">
        <v>195</v>
      </c>
      <c r="B377" s="111">
        <v>155000</v>
      </c>
      <c r="C377" s="146"/>
    </row>
    <row r="378" spans="1:3" ht="15.75" hidden="1" outlineLevel="4" x14ac:dyDescent="0.25">
      <c r="A378" s="110" t="s">
        <v>130</v>
      </c>
      <c r="B378" s="111">
        <v>1000</v>
      </c>
      <c r="C378" s="146"/>
    </row>
    <row r="379" spans="1:3" ht="15.75" hidden="1" outlineLevel="4" x14ac:dyDescent="0.25">
      <c r="A379" s="110" t="s">
        <v>131</v>
      </c>
      <c r="B379" s="111">
        <v>85000</v>
      </c>
      <c r="C379" s="146"/>
    </row>
    <row r="380" spans="1:3" ht="15.75" hidden="1" outlineLevel="4" x14ac:dyDescent="0.25">
      <c r="A380" s="110" t="s">
        <v>133</v>
      </c>
      <c r="B380" s="111">
        <v>6000</v>
      </c>
      <c r="C380" s="146"/>
    </row>
    <row r="381" spans="1:3" ht="15.75" hidden="1" outlineLevel="4" x14ac:dyDescent="0.25">
      <c r="A381" s="110" t="s">
        <v>134</v>
      </c>
      <c r="B381" s="111">
        <v>29700</v>
      </c>
      <c r="C381" s="146"/>
    </row>
    <row r="382" spans="1:3" ht="15.75" hidden="1" outlineLevel="4" x14ac:dyDescent="0.25">
      <c r="A382" s="110" t="s">
        <v>135</v>
      </c>
      <c r="B382" s="111">
        <v>5000</v>
      </c>
      <c r="C382" s="146"/>
    </row>
    <row r="383" spans="1:3" ht="15.75" hidden="1" outlineLevel="4" x14ac:dyDescent="0.25">
      <c r="A383" s="110" t="s">
        <v>136</v>
      </c>
      <c r="B383" s="111">
        <v>1340</v>
      </c>
      <c r="C383" s="146"/>
    </row>
    <row r="384" spans="1:3" ht="15.75" hidden="1" outlineLevel="4" x14ac:dyDescent="0.25">
      <c r="A384" s="110" t="s">
        <v>137</v>
      </c>
      <c r="B384" s="111">
        <v>20000</v>
      </c>
      <c r="C384" s="146"/>
    </row>
    <row r="385" spans="1:3" ht="15.75" hidden="1" outlineLevel="4" x14ac:dyDescent="0.25">
      <c r="A385" s="110" t="s">
        <v>160</v>
      </c>
      <c r="B385" s="111">
        <v>12000</v>
      </c>
      <c r="C385" s="146"/>
    </row>
    <row r="386" spans="1:3" ht="15.75" hidden="1" outlineLevel="4" x14ac:dyDescent="0.25">
      <c r="A386" s="110" t="s">
        <v>201</v>
      </c>
      <c r="B386" s="111">
        <v>26600</v>
      </c>
      <c r="C386" s="146"/>
    </row>
    <row r="387" spans="1:3" ht="15.75" hidden="1" outlineLevel="4" x14ac:dyDescent="0.25">
      <c r="A387" s="110" t="s">
        <v>68</v>
      </c>
      <c r="B387" s="111">
        <v>28000</v>
      </c>
      <c r="C387" s="146"/>
    </row>
    <row r="388" spans="1:3" ht="15.75" hidden="1" outlineLevel="4" x14ac:dyDescent="0.25">
      <c r="A388" s="110" t="s">
        <v>165</v>
      </c>
      <c r="B388" s="111">
        <v>2500</v>
      </c>
      <c r="C388" s="146"/>
    </row>
    <row r="389" spans="1:3" ht="15.75" hidden="1" outlineLevel="4" x14ac:dyDescent="0.25">
      <c r="A389" s="110" t="s">
        <v>138</v>
      </c>
      <c r="B389" s="111">
        <v>1000</v>
      </c>
      <c r="C389" s="146"/>
    </row>
    <row r="390" spans="1:3" ht="15.75" hidden="1" outlineLevel="4" x14ac:dyDescent="0.25">
      <c r="A390" s="110" t="s">
        <v>177</v>
      </c>
      <c r="B390" s="111">
        <v>500</v>
      </c>
      <c r="C390" s="146"/>
    </row>
    <row r="391" spans="1:3" ht="15.75" hidden="1" outlineLevel="4" x14ac:dyDescent="0.25">
      <c r="A391" s="110" t="s">
        <v>161</v>
      </c>
      <c r="B391" s="111">
        <v>12500</v>
      </c>
      <c r="C391" s="146"/>
    </row>
    <row r="392" spans="1:3" ht="15.75" hidden="1" outlineLevel="4" x14ac:dyDescent="0.25">
      <c r="A392" s="110" t="s">
        <v>196</v>
      </c>
      <c r="B392" s="111">
        <v>500</v>
      </c>
      <c r="C392" s="146"/>
    </row>
    <row r="393" spans="1:3" ht="15.75" hidden="1" outlineLevel="4" x14ac:dyDescent="0.25">
      <c r="A393" s="110" t="s">
        <v>166</v>
      </c>
      <c r="B393" s="111">
        <v>3000</v>
      </c>
      <c r="C393" s="146"/>
    </row>
    <row r="394" spans="1:3" ht="15.75" hidden="1" outlineLevel="4" x14ac:dyDescent="0.25">
      <c r="A394" s="110" t="s">
        <v>150</v>
      </c>
      <c r="B394" s="111">
        <v>2000</v>
      </c>
      <c r="C394" s="146"/>
    </row>
    <row r="395" spans="1:3" ht="15.75" hidden="1" outlineLevel="4" x14ac:dyDescent="0.25">
      <c r="A395" s="110" t="s">
        <v>155</v>
      </c>
      <c r="B395" s="111">
        <v>1000</v>
      </c>
      <c r="C395" s="146"/>
    </row>
    <row r="396" spans="1:3" ht="15.75" hidden="1" outlineLevel="4" x14ac:dyDescent="0.25">
      <c r="A396" s="110" t="s">
        <v>167</v>
      </c>
      <c r="B396" s="111">
        <v>50000</v>
      </c>
      <c r="C396" s="146"/>
    </row>
    <row r="397" spans="1:3" ht="15.75" hidden="1" outlineLevel="3" collapsed="1" x14ac:dyDescent="0.25">
      <c r="A397" s="114" t="s">
        <v>197</v>
      </c>
      <c r="B397" s="35">
        <f>SUM(B361:B396)</f>
        <v>2649840.04525</v>
      </c>
      <c r="C397" s="9"/>
    </row>
    <row r="398" spans="1:3" ht="15.75" hidden="1" outlineLevel="4" x14ac:dyDescent="0.25">
      <c r="A398" s="107"/>
      <c r="B398" s="115"/>
      <c r="C398" s="9"/>
    </row>
    <row r="399" spans="1:3" hidden="1" outlineLevel="4" x14ac:dyDescent="0.2">
      <c r="A399" s="110" t="s">
        <v>126</v>
      </c>
      <c r="B399" s="111">
        <v>9963601</v>
      </c>
      <c r="C399" s="9"/>
    </row>
    <row r="400" spans="1:3" hidden="1" outlineLevel="4" x14ac:dyDescent="0.2">
      <c r="A400" s="110" t="s">
        <v>140</v>
      </c>
      <c r="B400" s="111">
        <v>625000</v>
      </c>
      <c r="C400" s="9"/>
    </row>
    <row r="401" spans="1:3" hidden="1" outlineLevel="4" x14ac:dyDescent="0.2">
      <c r="A401" s="110" t="s">
        <v>198</v>
      </c>
      <c r="B401" s="111">
        <v>100000</v>
      </c>
      <c r="C401" s="9"/>
    </row>
    <row r="402" spans="1:3" hidden="1" outlineLevel="4" x14ac:dyDescent="0.2">
      <c r="A402" s="110" t="s">
        <v>141</v>
      </c>
      <c r="B402" s="111">
        <v>97000</v>
      </c>
      <c r="C402" s="9"/>
    </row>
    <row r="403" spans="1:3" hidden="1" outlineLevel="4" x14ac:dyDescent="0.2">
      <c r="A403" s="110" t="s">
        <v>170</v>
      </c>
      <c r="B403" s="111">
        <v>392000</v>
      </c>
      <c r="C403" s="9"/>
    </row>
    <row r="404" spans="1:3" hidden="1" outlineLevel="4" x14ac:dyDescent="0.2">
      <c r="A404" s="110" t="s">
        <v>142</v>
      </c>
      <c r="B404" s="111">
        <v>780</v>
      </c>
      <c r="C404" s="9"/>
    </row>
    <row r="405" spans="1:3" hidden="1" outlineLevel="4" x14ac:dyDescent="0.2">
      <c r="A405" s="110" t="s">
        <v>143</v>
      </c>
      <c r="B405" s="111">
        <v>1169730</v>
      </c>
      <c r="C405" s="9"/>
    </row>
    <row r="406" spans="1:3" hidden="1" outlineLevel="4" x14ac:dyDescent="0.2">
      <c r="A406" s="110" t="s">
        <v>127</v>
      </c>
      <c r="B406" s="111">
        <v>865366.54749999999</v>
      </c>
      <c r="C406" s="9"/>
    </row>
    <row r="407" spans="1:3" hidden="1" outlineLevel="4" x14ac:dyDescent="0.2">
      <c r="A407" s="110" t="s">
        <v>144</v>
      </c>
      <c r="B407" s="111">
        <v>1925998.4537500001</v>
      </c>
      <c r="C407" s="9"/>
    </row>
    <row r="408" spans="1:3" hidden="1" outlineLevel="4" x14ac:dyDescent="0.2">
      <c r="A408" s="110" t="s">
        <v>145</v>
      </c>
      <c r="B408" s="111">
        <v>111116</v>
      </c>
      <c r="C408" s="9"/>
    </row>
    <row r="409" spans="1:3" hidden="1" outlineLevel="4" x14ac:dyDescent="0.2">
      <c r="A409" s="110" t="s">
        <v>159</v>
      </c>
      <c r="B409" s="111">
        <v>70000</v>
      </c>
      <c r="C409" s="9"/>
    </row>
    <row r="410" spans="1:3" hidden="1" outlineLevel="4" x14ac:dyDescent="0.2">
      <c r="A410" s="110" t="s">
        <v>128</v>
      </c>
      <c r="B410" s="111">
        <v>23642</v>
      </c>
      <c r="C410" s="9"/>
    </row>
    <row r="411" spans="1:3" hidden="1" outlineLevel="4" x14ac:dyDescent="0.2">
      <c r="A411" s="110" t="s">
        <v>199</v>
      </c>
      <c r="B411" s="111">
        <v>50000</v>
      </c>
      <c r="C411" s="9"/>
    </row>
    <row r="412" spans="1:3" hidden="1" outlineLevel="4" x14ac:dyDescent="0.2">
      <c r="A412" s="110" t="s">
        <v>200</v>
      </c>
      <c r="B412" s="111">
        <v>7000</v>
      </c>
      <c r="C412" s="9"/>
    </row>
    <row r="413" spans="1:3" hidden="1" outlineLevel="4" x14ac:dyDescent="0.2">
      <c r="A413" s="110" t="s">
        <v>180</v>
      </c>
      <c r="B413" s="111">
        <v>63000</v>
      </c>
      <c r="C413" s="9"/>
    </row>
    <row r="414" spans="1:3" hidden="1" outlineLevel="4" x14ac:dyDescent="0.2">
      <c r="A414" s="110" t="s">
        <v>163</v>
      </c>
      <c r="B414" s="111">
        <v>40000</v>
      </c>
      <c r="C414" s="9"/>
    </row>
    <row r="415" spans="1:3" hidden="1" outlineLevel="4" x14ac:dyDescent="0.2">
      <c r="A415" s="110" t="s">
        <v>174</v>
      </c>
      <c r="B415" s="111">
        <v>63752</v>
      </c>
      <c r="C415" s="9"/>
    </row>
    <row r="416" spans="1:3" hidden="1" outlineLevel="4" x14ac:dyDescent="0.2">
      <c r="A416" s="110" t="s">
        <v>185</v>
      </c>
      <c r="B416" s="111">
        <v>90190</v>
      </c>
      <c r="C416" s="9"/>
    </row>
    <row r="417" spans="1:3" hidden="1" outlineLevel="4" x14ac:dyDescent="0.2">
      <c r="A417" s="110" t="s">
        <v>131</v>
      </c>
      <c r="B417" s="111">
        <v>13500</v>
      </c>
      <c r="C417" s="9"/>
    </row>
    <row r="418" spans="1:3" hidden="1" outlineLevel="4" x14ac:dyDescent="0.2">
      <c r="A418" s="110" t="s">
        <v>134</v>
      </c>
      <c r="B418" s="111">
        <v>10000</v>
      </c>
      <c r="C418" s="9"/>
    </row>
    <row r="419" spans="1:3" hidden="1" outlineLevel="4" x14ac:dyDescent="0.2">
      <c r="A419" s="110" t="s">
        <v>136</v>
      </c>
      <c r="B419" s="111">
        <v>840</v>
      </c>
      <c r="C419" s="9"/>
    </row>
    <row r="420" spans="1:3" hidden="1" outlineLevel="4" x14ac:dyDescent="0.2">
      <c r="A420" s="110" t="s">
        <v>137</v>
      </c>
      <c r="B420" s="111">
        <v>66500</v>
      </c>
      <c r="C420" s="9"/>
    </row>
    <row r="421" spans="1:3" hidden="1" outlineLevel="4" x14ac:dyDescent="0.2">
      <c r="A421" s="110" t="s">
        <v>160</v>
      </c>
      <c r="B421" s="111">
        <v>56159</v>
      </c>
      <c r="C421" s="9"/>
    </row>
    <row r="422" spans="1:3" hidden="1" outlineLevel="4" x14ac:dyDescent="0.2">
      <c r="A422" s="110" t="s">
        <v>182</v>
      </c>
      <c r="B422" s="111">
        <v>18000</v>
      </c>
      <c r="C422" s="9"/>
    </row>
    <row r="423" spans="1:3" hidden="1" outlineLevel="4" x14ac:dyDescent="0.2">
      <c r="A423" s="110" t="s">
        <v>201</v>
      </c>
      <c r="B423" s="111">
        <v>277891</v>
      </c>
      <c r="C423" s="9"/>
    </row>
    <row r="424" spans="1:3" hidden="1" outlineLevel="4" x14ac:dyDescent="0.2">
      <c r="A424" s="110" t="s">
        <v>68</v>
      </c>
      <c r="B424" s="111">
        <v>94208</v>
      </c>
      <c r="C424" s="9"/>
    </row>
    <row r="425" spans="1:3" hidden="1" outlineLevel="4" x14ac:dyDescent="0.2">
      <c r="A425" s="110" t="s">
        <v>165</v>
      </c>
      <c r="B425" s="111">
        <v>40000</v>
      </c>
      <c r="C425" s="9"/>
    </row>
    <row r="426" spans="1:3" hidden="1" outlineLevel="4" x14ac:dyDescent="0.2">
      <c r="A426" s="110" t="s">
        <v>138</v>
      </c>
      <c r="B426" s="111">
        <v>1000</v>
      </c>
      <c r="C426" s="9"/>
    </row>
    <row r="427" spans="1:3" hidden="1" outlineLevel="4" x14ac:dyDescent="0.2">
      <c r="A427" s="110" t="s">
        <v>166</v>
      </c>
      <c r="B427" s="111">
        <v>154911</v>
      </c>
      <c r="C427" s="9"/>
    </row>
    <row r="428" spans="1:3" hidden="1" outlineLevel="4" x14ac:dyDescent="0.2">
      <c r="A428" s="110" t="s">
        <v>150</v>
      </c>
      <c r="B428" s="111">
        <v>3500</v>
      </c>
      <c r="C428" s="9"/>
    </row>
    <row r="429" spans="1:3" hidden="1" outlineLevel="4" x14ac:dyDescent="0.2">
      <c r="A429" s="110" t="s">
        <v>155</v>
      </c>
      <c r="B429" s="111">
        <v>2500</v>
      </c>
      <c r="C429" s="9"/>
    </row>
    <row r="430" spans="1:3" hidden="1" outlineLevel="4" x14ac:dyDescent="0.2">
      <c r="A430" s="110" t="s">
        <v>167</v>
      </c>
      <c r="B430" s="111">
        <v>42734</v>
      </c>
      <c r="C430" s="9"/>
    </row>
    <row r="431" spans="1:3" hidden="1" outlineLevel="4" x14ac:dyDescent="0.2">
      <c r="A431" s="110" t="s">
        <v>290</v>
      </c>
      <c r="B431" s="111">
        <v>117851</v>
      </c>
      <c r="C431" s="9"/>
    </row>
    <row r="432" spans="1:3" hidden="1" outlineLevel="4" x14ac:dyDescent="0.2">
      <c r="A432" s="110" t="s">
        <v>267</v>
      </c>
      <c r="B432" s="111">
        <v>14103</v>
      </c>
      <c r="C432" s="9"/>
    </row>
    <row r="433" spans="1:3" ht="15.75" hidden="1" outlineLevel="3" collapsed="1" x14ac:dyDescent="0.25">
      <c r="A433" s="114" t="s">
        <v>202</v>
      </c>
      <c r="B433" s="35">
        <f>SUM(B399:B432)</f>
        <v>16571873.001249999</v>
      </c>
      <c r="C433" s="9"/>
    </row>
    <row r="434" spans="1:3" ht="15.75" hidden="1" outlineLevel="4" x14ac:dyDescent="0.25">
      <c r="A434" s="107"/>
      <c r="B434" s="35"/>
      <c r="C434" s="9"/>
    </row>
    <row r="435" spans="1:3" hidden="1" outlineLevel="4" x14ac:dyDescent="0.2">
      <c r="A435" s="110" t="s">
        <v>126</v>
      </c>
      <c r="B435" s="111">
        <v>77012</v>
      </c>
      <c r="C435" s="9"/>
    </row>
    <row r="436" spans="1:3" hidden="1" outlineLevel="4" x14ac:dyDescent="0.2">
      <c r="A436" s="110" t="s">
        <v>141</v>
      </c>
      <c r="B436" s="111">
        <v>156</v>
      </c>
      <c r="C436" s="9"/>
    </row>
    <row r="437" spans="1:3" hidden="1" outlineLevel="4" x14ac:dyDescent="0.2">
      <c r="A437" s="110" t="s">
        <v>367</v>
      </c>
      <c r="B437" s="111">
        <v>300</v>
      </c>
      <c r="C437" s="9"/>
    </row>
    <row r="438" spans="1:3" hidden="1" outlineLevel="4" x14ac:dyDescent="0.2">
      <c r="A438" s="110" t="s">
        <v>143</v>
      </c>
      <c r="B438" s="111">
        <v>9510</v>
      </c>
      <c r="C438" s="9"/>
    </row>
    <row r="439" spans="1:3" hidden="1" outlineLevel="4" x14ac:dyDescent="0.2">
      <c r="A439" s="110" t="s">
        <v>127</v>
      </c>
      <c r="B439" s="111">
        <v>6050.5339999999997</v>
      </c>
      <c r="C439" s="9"/>
    </row>
    <row r="440" spans="1:3" hidden="1" outlineLevel="4" x14ac:dyDescent="0.2">
      <c r="A440" s="110" t="s">
        <v>144</v>
      </c>
      <c r="B440" s="111">
        <v>13467.659000000001</v>
      </c>
      <c r="C440" s="9"/>
    </row>
    <row r="441" spans="1:3" hidden="1" outlineLevel="4" x14ac:dyDescent="0.2">
      <c r="A441" s="110" t="s">
        <v>145</v>
      </c>
      <c r="B441" s="111">
        <v>114</v>
      </c>
      <c r="C441" s="9"/>
    </row>
    <row r="442" spans="1:3" hidden="1" outlineLevel="4" x14ac:dyDescent="0.2">
      <c r="A442" s="110" t="s">
        <v>146</v>
      </c>
      <c r="B442" s="111">
        <v>250</v>
      </c>
      <c r="C442" s="9"/>
    </row>
    <row r="443" spans="1:3" hidden="1" outlineLevel="4" x14ac:dyDescent="0.2">
      <c r="A443" s="110" t="s">
        <v>128</v>
      </c>
      <c r="B443" s="111">
        <v>2620</v>
      </c>
      <c r="C443" s="9"/>
    </row>
    <row r="444" spans="1:3" hidden="1" outlineLevel="4" x14ac:dyDescent="0.2">
      <c r="A444" s="110" t="s">
        <v>199</v>
      </c>
      <c r="B444" s="111">
        <v>500</v>
      </c>
      <c r="C444" s="9"/>
    </row>
    <row r="445" spans="1:3" hidden="1" outlineLevel="4" x14ac:dyDescent="0.2">
      <c r="A445" s="110" t="s">
        <v>174</v>
      </c>
      <c r="B445" s="111">
        <v>13000</v>
      </c>
      <c r="C445" s="9"/>
    </row>
    <row r="446" spans="1:3" hidden="1" outlineLevel="4" x14ac:dyDescent="0.2">
      <c r="A446" s="110" t="s">
        <v>129</v>
      </c>
      <c r="B446" s="111">
        <v>1120</v>
      </c>
      <c r="C446" s="9"/>
    </row>
    <row r="447" spans="1:3" hidden="1" outlineLevel="4" x14ac:dyDescent="0.2">
      <c r="A447" s="110" t="s">
        <v>185</v>
      </c>
      <c r="B447" s="111">
        <v>600</v>
      </c>
      <c r="C447" s="9"/>
    </row>
    <row r="448" spans="1:3" hidden="1" outlineLevel="4" x14ac:dyDescent="0.2">
      <c r="A448" s="110" t="s">
        <v>153</v>
      </c>
      <c r="B448" s="111">
        <v>1000</v>
      </c>
      <c r="C448" s="9"/>
    </row>
    <row r="449" spans="1:4" hidden="1" outlineLevel="4" x14ac:dyDescent="0.2">
      <c r="A449" s="110" t="s">
        <v>130</v>
      </c>
      <c r="B449" s="111">
        <v>500</v>
      </c>
      <c r="C449" s="9"/>
    </row>
    <row r="450" spans="1:4" hidden="1" outlineLevel="4" x14ac:dyDescent="0.2">
      <c r="A450" s="110" t="s">
        <v>131</v>
      </c>
      <c r="B450" s="111">
        <v>2437</v>
      </c>
      <c r="C450" s="9"/>
    </row>
    <row r="451" spans="1:4" hidden="1" outlineLevel="4" x14ac:dyDescent="0.2">
      <c r="A451" s="110" t="s">
        <v>133</v>
      </c>
      <c r="B451" s="111">
        <v>800</v>
      </c>
      <c r="C451" s="9"/>
    </row>
    <row r="452" spans="1:4" hidden="1" outlineLevel="4" x14ac:dyDescent="0.2">
      <c r="A452" s="110" t="s">
        <v>135</v>
      </c>
      <c r="B452" s="111">
        <v>800</v>
      </c>
      <c r="C452" s="9"/>
    </row>
    <row r="453" spans="1:4" hidden="1" outlineLevel="4" x14ac:dyDescent="0.2">
      <c r="A453" s="110" t="s">
        <v>137</v>
      </c>
      <c r="B453" s="111">
        <v>1500</v>
      </c>
      <c r="C453" s="9"/>
    </row>
    <row r="454" spans="1:4" hidden="1" outlineLevel="4" x14ac:dyDescent="0.2">
      <c r="A454" s="110" t="s">
        <v>160</v>
      </c>
      <c r="B454" s="111">
        <v>1000</v>
      </c>
      <c r="C454" s="9"/>
    </row>
    <row r="455" spans="1:4" hidden="1" outlineLevel="4" x14ac:dyDescent="0.2">
      <c r="A455" s="110" t="s">
        <v>68</v>
      </c>
      <c r="B455" s="111">
        <v>2000</v>
      </c>
      <c r="C455" s="9"/>
    </row>
    <row r="456" spans="1:4" hidden="1" outlineLevel="4" x14ac:dyDescent="0.2">
      <c r="A456" s="110" t="s">
        <v>165</v>
      </c>
      <c r="B456" s="111">
        <v>1000</v>
      </c>
      <c r="C456" s="9"/>
    </row>
    <row r="457" spans="1:4" hidden="1" outlineLevel="4" x14ac:dyDescent="0.2">
      <c r="A457" s="110" t="s">
        <v>138</v>
      </c>
      <c r="B457" s="111">
        <v>1000</v>
      </c>
    </row>
    <row r="458" spans="1:4" ht="15.75" hidden="1" outlineLevel="3" collapsed="1" x14ac:dyDescent="0.25">
      <c r="A458" s="114" t="s">
        <v>203</v>
      </c>
      <c r="B458" s="35">
        <f>SUM(B435:B457)</f>
        <v>136737.193</v>
      </c>
    </row>
    <row r="459" spans="1:4" ht="15.75" hidden="1" outlineLevel="3" x14ac:dyDescent="0.25">
      <c r="A459" s="107"/>
      <c r="B459" s="35"/>
    </row>
    <row r="460" spans="1:4" ht="15.75" hidden="1" outlineLevel="2" collapsed="1" x14ac:dyDescent="0.25">
      <c r="A460" s="112" t="s">
        <v>204</v>
      </c>
      <c r="B460" s="115">
        <f>SUM(B397,B458,B433)</f>
        <v>19358450.239499997</v>
      </c>
    </row>
    <row r="461" spans="1:4" ht="15.75" hidden="1" outlineLevel="3" x14ac:dyDescent="0.25">
      <c r="A461" s="114"/>
      <c r="B461" s="115"/>
    </row>
    <row r="462" spans="1:4" ht="15.75" hidden="1" outlineLevel="4" x14ac:dyDescent="0.25">
      <c r="A462" s="110" t="s">
        <v>126</v>
      </c>
      <c r="B462" s="111">
        <v>6825304</v>
      </c>
      <c r="D462" s="146"/>
    </row>
    <row r="463" spans="1:4" ht="15.75" hidden="1" outlineLevel="4" x14ac:dyDescent="0.25">
      <c r="A463" s="110" t="s">
        <v>140</v>
      </c>
      <c r="B463" s="111">
        <v>175000</v>
      </c>
      <c r="D463" s="146"/>
    </row>
    <row r="464" spans="1:4" ht="15.75" hidden="1" outlineLevel="4" x14ac:dyDescent="0.25">
      <c r="A464" s="110" t="s">
        <v>198</v>
      </c>
      <c r="B464" s="111">
        <v>4000</v>
      </c>
      <c r="D464" s="146"/>
    </row>
    <row r="465" spans="1:4" ht="15.75" hidden="1" outlineLevel="4" x14ac:dyDescent="0.25">
      <c r="A465" s="110" t="s">
        <v>141</v>
      </c>
      <c r="B465" s="111">
        <v>50000</v>
      </c>
      <c r="D465" s="146"/>
    </row>
    <row r="466" spans="1:4" ht="15.75" hidden="1" outlineLevel="4" x14ac:dyDescent="0.25">
      <c r="A466" s="110" t="s">
        <v>170</v>
      </c>
      <c r="B466" s="111">
        <v>117000</v>
      </c>
      <c r="D466" s="146"/>
    </row>
    <row r="467" spans="1:4" ht="15.75" hidden="1" outlineLevel="4" x14ac:dyDescent="0.25">
      <c r="A467" s="110" t="s">
        <v>143</v>
      </c>
      <c r="B467" s="111">
        <v>917715</v>
      </c>
      <c r="D467" s="146"/>
    </row>
    <row r="468" spans="1:4" ht="15.75" hidden="1" outlineLevel="4" x14ac:dyDescent="0.25">
      <c r="A468" s="110" t="s">
        <v>127</v>
      </c>
      <c r="B468" s="111">
        <v>555382.41899999999</v>
      </c>
      <c r="D468" s="146"/>
    </row>
    <row r="469" spans="1:4" ht="15.75" hidden="1" outlineLevel="4" x14ac:dyDescent="0.25">
      <c r="A469" s="110" t="s">
        <v>144</v>
      </c>
      <c r="B469" s="111">
        <v>1236150.9815</v>
      </c>
      <c r="D469" s="146"/>
    </row>
    <row r="470" spans="1:4" ht="15.75" hidden="1" outlineLevel="4" x14ac:dyDescent="0.25">
      <c r="A470" s="110" t="s">
        <v>145</v>
      </c>
      <c r="B470" s="111">
        <v>79272</v>
      </c>
      <c r="D470" s="146"/>
    </row>
    <row r="471" spans="1:4" ht="15.75" hidden="1" outlineLevel="4" x14ac:dyDescent="0.25">
      <c r="A471" s="110" t="s">
        <v>146</v>
      </c>
      <c r="B471" s="111">
        <v>103768</v>
      </c>
      <c r="D471" s="146"/>
    </row>
    <row r="472" spans="1:4" ht="15.75" hidden="1" outlineLevel="4" x14ac:dyDescent="0.25">
      <c r="A472" s="110" t="s">
        <v>159</v>
      </c>
      <c r="B472" s="111">
        <v>8000</v>
      </c>
      <c r="D472" s="146"/>
    </row>
    <row r="473" spans="1:4" ht="15.75" hidden="1" outlineLevel="4" x14ac:dyDescent="0.25">
      <c r="A473" s="110" t="s">
        <v>180</v>
      </c>
      <c r="B473" s="111">
        <v>46500</v>
      </c>
      <c r="D473" s="146"/>
    </row>
    <row r="474" spans="1:4" ht="15.75" hidden="1" outlineLevel="4" x14ac:dyDescent="0.25">
      <c r="A474" s="110" t="s">
        <v>163</v>
      </c>
      <c r="B474" s="111">
        <v>85000</v>
      </c>
      <c r="D474" s="146"/>
    </row>
    <row r="475" spans="1:4" ht="15.75" hidden="1" outlineLevel="4" x14ac:dyDescent="0.25">
      <c r="A475" s="110" t="s">
        <v>174</v>
      </c>
      <c r="B475" s="111">
        <v>3000</v>
      </c>
      <c r="D475" s="146"/>
    </row>
    <row r="476" spans="1:4" ht="15.75" hidden="1" outlineLevel="4" x14ac:dyDescent="0.25">
      <c r="A476" s="110" t="s">
        <v>148</v>
      </c>
      <c r="B476" s="111">
        <v>3000</v>
      </c>
      <c r="D476" s="146"/>
    </row>
    <row r="477" spans="1:4" ht="15.75" hidden="1" outlineLevel="4" x14ac:dyDescent="0.25">
      <c r="A477" s="110" t="s">
        <v>129</v>
      </c>
      <c r="B477" s="111">
        <v>2000</v>
      </c>
      <c r="D477" s="146"/>
    </row>
    <row r="478" spans="1:4" ht="15.75" hidden="1" outlineLevel="4" x14ac:dyDescent="0.25">
      <c r="A478" s="110" t="s">
        <v>131</v>
      </c>
      <c r="B478" s="111">
        <v>91000</v>
      </c>
      <c r="D478" s="146"/>
    </row>
    <row r="479" spans="1:4" ht="15.75" hidden="1" outlineLevel="4" x14ac:dyDescent="0.25">
      <c r="A479" s="110" t="s">
        <v>134</v>
      </c>
      <c r="B479" s="111">
        <v>8000</v>
      </c>
      <c r="D479" s="146"/>
    </row>
    <row r="480" spans="1:4" ht="15.75" hidden="1" outlineLevel="4" x14ac:dyDescent="0.25">
      <c r="A480" s="110" t="s">
        <v>137</v>
      </c>
      <c r="B480" s="111">
        <v>35000</v>
      </c>
      <c r="D480" s="146"/>
    </row>
    <row r="481" spans="1:15" ht="15.75" hidden="1" outlineLevel="4" x14ac:dyDescent="0.25">
      <c r="A481" s="110" t="s">
        <v>160</v>
      </c>
      <c r="B481" s="111">
        <v>144312</v>
      </c>
      <c r="D481" s="146"/>
    </row>
    <row r="482" spans="1:15" s="14" customFormat="1" ht="15.75" hidden="1" outlineLevel="4" x14ac:dyDescent="0.25">
      <c r="A482" s="110" t="s">
        <v>68</v>
      </c>
      <c r="B482" s="111">
        <v>251000</v>
      </c>
      <c r="D482" s="146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1:15" s="14" customFormat="1" ht="15.75" hidden="1" outlineLevel="4" x14ac:dyDescent="0.25">
      <c r="A483" s="110" t="s">
        <v>165</v>
      </c>
      <c r="B483" s="111">
        <v>41000</v>
      </c>
      <c r="D483" s="146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1:15" s="14" customFormat="1" ht="15.75" hidden="1" outlineLevel="4" x14ac:dyDescent="0.25">
      <c r="A484" s="110" t="s">
        <v>196</v>
      </c>
      <c r="B484" s="111">
        <v>70000</v>
      </c>
      <c r="D484" s="146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1:15" s="14" customFormat="1" ht="15.75" hidden="1" outlineLevel="4" x14ac:dyDescent="0.25">
      <c r="A485" s="110" t="s">
        <v>166</v>
      </c>
      <c r="B485" s="111">
        <v>113294</v>
      </c>
      <c r="D485" s="146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1:15" s="14" customFormat="1" ht="15.75" hidden="1" outlineLevel="4" x14ac:dyDescent="0.25">
      <c r="A486" s="110" t="s">
        <v>150</v>
      </c>
      <c r="B486" s="111">
        <v>28290</v>
      </c>
      <c r="D486" s="146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1:15" s="14" customFormat="1" ht="15.75" hidden="1" outlineLevel="4" x14ac:dyDescent="0.25">
      <c r="A487" s="110" t="s">
        <v>167</v>
      </c>
      <c r="B487" s="111">
        <v>11000</v>
      </c>
      <c r="D487" s="146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1:15" s="14" customFormat="1" ht="15.75" hidden="1" outlineLevel="4" x14ac:dyDescent="0.25">
      <c r="A488" s="110" t="s">
        <v>206</v>
      </c>
      <c r="B488" s="111">
        <v>45000</v>
      </c>
      <c r="D488" s="146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1:15" s="14" customFormat="1" ht="15.75" hidden="1" outlineLevel="4" x14ac:dyDescent="0.25">
      <c r="A489" s="110" t="s">
        <v>207</v>
      </c>
      <c r="B489" s="111">
        <v>403458</v>
      </c>
      <c r="D489" s="146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1:15" s="14" customFormat="1" ht="15.75" hidden="1" outlineLevel="4" x14ac:dyDescent="0.25">
      <c r="A490" s="110" t="s">
        <v>290</v>
      </c>
      <c r="B490" s="111">
        <v>117828</v>
      </c>
      <c r="D490" s="146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1:15" s="14" customFormat="1" ht="15.75" hidden="1" outlineLevel="4" x14ac:dyDescent="0.25">
      <c r="A491" s="110" t="s">
        <v>267</v>
      </c>
      <c r="B491" s="111">
        <v>5646</v>
      </c>
      <c r="D491" s="146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1:15" s="14" customFormat="1" ht="15.75" hidden="1" outlineLevel="3" collapsed="1" x14ac:dyDescent="0.25">
      <c r="A492" s="116" t="s">
        <v>208</v>
      </c>
      <c r="B492" s="35">
        <f>SUM(B462:B491)</f>
        <v>11575920.4005</v>
      </c>
      <c r="D492" s="146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1:15" s="14" customFormat="1" ht="15.75" hidden="1" outlineLevel="4" x14ac:dyDescent="0.25">
      <c r="A493" s="116"/>
      <c r="B493" s="35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1:15" s="14" customFormat="1" hidden="1" outlineLevel="4" x14ac:dyDescent="0.2">
      <c r="A494" s="110" t="s">
        <v>126</v>
      </c>
      <c r="B494" s="111">
        <v>2720006.2080000001</v>
      </c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1:15" s="14" customFormat="1" hidden="1" outlineLevel="4" x14ac:dyDescent="0.2">
      <c r="A495" s="110" t="s">
        <v>140</v>
      </c>
      <c r="B495" s="111">
        <v>60000</v>
      </c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1:15" s="14" customFormat="1" hidden="1" outlineLevel="4" x14ac:dyDescent="0.2">
      <c r="A496" s="110" t="s">
        <v>205</v>
      </c>
      <c r="B496" s="111">
        <v>75000</v>
      </c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1:15" s="14" customFormat="1" hidden="1" outlineLevel="4" x14ac:dyDescent="0.2">
      <c r="A497" s="110" t="s">
        <v>141</v>
      </c>
      <c r="B497" s="111">
        <v>25000</v>
      </c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1:15" s="14" customFormat="1" hidden="1" outlineLevel="4" x14ac:dyDescent="0.2">
      <c r="A498" s="110" t="s">
        <v>170</v>
      </c>
      <c r="B498" s="111">
        <v>75000</v>
      </c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1:15" s="14" customFormat="1" hidden="1" outlineLevel="4" x14ac:dyDescent="0.2">
      <c r="A499" s="110" t="s">
        <v>142</v>
      </c>
      <c r="B499" s="111">
        <v>2340</v>
      </c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1:15" s="14" customFormat="1" hidden="1" outlineLevel="4" x14ac:dyDescent="0.2">
      <c r="A500" s="110" t="s">
        <v>143</v>
      </c>
      <c r="B500" s="111">
        <v>306222</v>
      </c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1:15" s="14" customFormat="1" hidden="1" outlineLevel="4" x14ac:dyDescent="0.2">
      <c r="A501" s="110" t="s">
        <v>127</v>
      </c>
      <c r="B501" s="111">
        <v>228624.241912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1:15" s="14" customFormat="1" hidden="1" outlineLevel="4" x14ac:dyDescent="0.2">
      <c r="A502" s="110" t="s">
        <v>144</v>
      </c>
      <c r="B502" s="111">
        <v>508832.13641200005</v>
      </c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1:15" s="14" customFormat="1" hidden="1" outlineLevel="4" x14ac:dyDescent="0.2">
      <c r="A503" s="110" t="s">
        <v>145</v>
      </c>
      <c r="B503" s="111">
        <v>31261</v>
      </c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1:15" s="14" customFormat="1" hidden="1" outlineLevel="4" x14ac:dyDescent="0.2">
      <c r="A504" s="110" t="s">
        <v>146</v>
      </c>
      <c r="B504" s="111">
        <v>2750</v>
      </c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1:15" s="14" customFormat="1" hidden="1" outlineLevel="4" x14ac:dyDescent="0.2">
      <c r="A505" s="110" t="s">
        <v>159</v>
      </c>
      <c r="B505" s="111">
        <v>25000</v>
      </c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1:15" s="14" customFormat="1" hidden="1" outlineLevel="4" x14ac:dyDescent="0.2">
      <c r="A506" s="110" t="s">
        <v>209</v>
      </c>
      <c r="B506" s="111">
        <v>15000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1:15" s="14" customFormat="1" hidden="1" outlineLevel="4" x14ac:dyDescent="0.2">
      <c r="A507" s="110" t="s">
        <v>131</v>
      </c>
      <c r="B507" s="111">
        <v>38500</v>
      </c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1:15" s="14" customFormat="1" hidden="1" outlineLevel="4" x14ac:dyDescent="0.2">
      <c r="A508" s="110" t="s">
        <v>137</v>
      </c>
      <c r="B508" s="111">
        <v>3000</v>
      </c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1:15" s="14" customFormat="1" hidden="1" outlineLevel="4" x14ac:dyDescent="0.2">
      <c r="A509" s="110" t="s">
        <v>160</v>
      </c>
      <c r="B509" s="111">
        <v>10000</v>
      </c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1:15" s="14" customFormat="1" hidden="1" outlineLevel="4" x14ac:dyDescent="0.2">
      <c r="A510" s="110" t="s">
        <v>68</v>
      </c>
      <c r="B510" s="111">
        <v>30000</v>
      </c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1:15" s="14" customFormat="1" hidden="1" outlineLevel="4" x14ac:dyDescent="0.2">
      <c r="A511" s="110" t="s">
        <v>165</v>
      </c>
      <c r="B511" s="111">
        <v>7500</v>
      </c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1:15" s="14" customFormat="1" hidden="1" outlineLevel="4" x14ac:dyDescent="0.2">
      <c r="A512" s="110" t="s">
        <v>155</v>
      </c>
      <c r="B512" s="111">
        <v>5000</v>
      </c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1:15" s="14" customFormat="1" ht="15.75" hidden="1" outlineLevel="3" collapsed="1" x14ac:dyDescent="0.25">
      <c r="A513" s="116" t="s">
        <v>210</v>
      </c>
      <c r="B513" s="35">
        <f>SUM(B494:B512)</f>
        <v>4169035.5863239998</v>
      </c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1:15" s="14" customFormat="1" ht="15.75" hidden="1" outlineLevel="4" x14ac:dyDescent="0.25">
      <c r="A514" s="116"/>
      <c r="B514" s="35"/>
      <c r="D514" s="146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1:15" s="14" customFormat="1" ht="15.75" hidden="1" outlineLevel="4" x14ac:dyDescent="0.25">
      <c r="A515" s="110" t="s">
        <v>126</v>
      </c>
      <c r="B515" s="111">
        <v>1230370</v>
      </c>
      <c r="D515" s="146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1:15" s="14" customFormat="1" ht="15.75" hidden="1" outlineLevel="4" x14ac:dyDescent="0.25">
      <c r="A516" s="110" t="s">
        <v>140</v>
      </c>
      <c r="B516" s="111">
        <v>17500</v>
      </c>
      <c r="D516" s="146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1:15" s="14" customFormat="1" ht="15.75" hidden="1" outlineLevel="4" x14ac:dyDescent="0.25">
      <c r="A517" s="110" t="s">
        <v>141</v>
      </c>
      <c r="B517" s="111">
        <v>15000</v>
      </c>
      <c r="D517" s="146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1:15" s="14" customFormat="1" ht="15.75" hidden="1" outlineLevel="4" x14ac:dyDescent="0.25">
      <c r="A518" s="110" t="s">
        <v>170</v>
      </c>
      <c r="B518" s="111">
        <v>15500</v>
      </c>
      <c r="D518" s="146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1:15" s="14" customFormat="1" ht="15.75" hidden="1" outlineLevel="4" x14ac:dyDescent="0.25">
      <c r="A519" s="110" t="s">
        <v>142</v>
      </c>
      <c r="B519" s="111">
        <v>8000</v>
      </c>
      <c r="D519" s="146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1:15" s="14" customFormat="1" ht="15.75" hidden="1" outlineLevel="4" x14ac:dyDescent="0.25">
      <c r="A520" s="110" t="s">
        <v>143</v>
      </c>
      <c r="B520" s="111">
        <v>121252</v>
      </c>
      <c r="D520" s="146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1:15" s="14" customFormat="1" ht="15.75" hidden="1" outlineLevel="4" x14ac:dyDescent="0.25">
      <c r="A521" s="110" t="s">
        <v>127</v>
      </c>
      <c r="B521" s="111">
        <v>99720.728000000003</v>
      </c>
      <c r="D521" s="146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1:15" s="14" customFormat="1" ht="15.75" hidden="1" outlineLevel="4" x14ac:dyDescent="0.25">
      <c r="A522" s="110" t="s">
        <v>144</v>
      </c>
      <c r="B522" s="111">
        <v>221955.728</v>
      </c>
      <c r="D522" s="146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1:15" s="14" customFormat="1" ht="15.75" hidden="1" outlineLevel="4" x14ac:dyDescent="0.25">
      <c r="A523" s="110" t="s">
        <v>145</v>
      </c>
      <c r="B523" s="111">
        <v>13733</v>
      </c>
      <c r="D523" s="146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1:15" s="14" customFormat="1" ht="15.75" hidden="1" outlineLevel="4" x14ac:dyDescent="0.25">
      <c r="A524" s="110" t="s">
        <v>146</v>
      </c>
      <c r="B524" s="111">
        <v>2878</v>
      </c>
      <c r="D524" s="146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1:15" s="14" customFormat="1" ht="15.75" hidden="1" outlineLevel="4" x14ac:dyDescent="0.25">
      <c r="A525" s="110" t="s">
        <v>159</v>
      </c>
      <c r="B525" s="111">
        <v>22000</v>
      </c>
      <c r="D525" s="146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1:15" s="14" customFormat="1" ht="15.75" hidden="1" outlineLevel="4" x14ac:dyDescent="0.25">
      <c r="A526" s="110" t="s">
        <v>128</v>
      </c>
      <c r="B526" s="111">
        <v>9920</v>
      </c>
      <c r="D526" s="146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1:15" s="14" customFormat="1" ht="15.75" hidden="1" outlineLevel="4" x14ac:dyDescent="0.25">
      <c r="A527" s="110" t="s">
        <v>199</v>
      </c>
      <c r="B527" s="111">
        <v>43500</v>
      </c>
      <c r="D527" s="146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1:15" s="14" customFormat="1" ht="15.75" hidden="1" outlineLevel="4" x14ac:dyDescent="0.25">
      <c r="A528" s="110" t="s">
        <v>174</v>
      </c>
      <c r="B528" s="111">
        <v>1000</v>
      </c>
      <c r="D528" s="146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1:15" s="14" customFormat="1" ht="15.75" hidden="1" outlineLevel="4" x14ac:dyDescent="0.25">
      <c r="A529" s="110" t="s">
        <v>148</v>
      </c>
      <c r="B529" s="111">
        <v>16000</v>
      </c>
      <c r="D529" s="146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1:15" s="14" customFormat="1" ht="15.75" hidden="1" outlineLevel="4" x14ac:dyDescent="0.25">
      <c r="A530" s="110" t="s">
        <v>185</v>
      </c>
      <c r="B530" s="111">
        <v>20000</v>
      </c>
      <c r="D530" s="146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1:15" ht="15.75" hidden="1" outlineLevel="4" x14ac:dyDescent="0.25">
      <c r="A531" s="110" t="s">
        <v>131</v>
      </c>
      <c r="B531" s="111">
        <v>18000</v>
      </c>
      <c r="D531" s="146"/>
    </row>
    <row r="532" spans="1:15" ht="15.75" hidden="1" outlineLevel="4" x14ac:dyDescent="0.25">
      <c r="A532" s="110" t="s">
        <v>133</v>
      </c>
      <c r="B532" s="111">
        <v>5000</v>
      </c>
      <c r="D532" s="146"/>
    </row>
    <row r="533" spans="1:15" ht="15.75" hidden="1" outlineLevel="4" x14ac:dyDescent="0.25">
      <c r="A533" s="110" t="s">
        <v>134</v>
      </c>
      <c r="B533" s="111">
        <v>1500</v>
      </c>
      <c r="D533" s="146"/>
    </row>
    <row r="534" spans="1:15" ht="15.75" hidden="1" outlineLevel="4" x14ac:dyDescent="0.25">
      <c r="A534" s="110" t="s">
        <v>135</v>
      </c>
      <c r="B534" s="111">
        <v>500</v>
      </c>
      <c r="D534" s="146"/>
    </row>
    <row r="535" spans="1:15" ht="15.75" hidden="1" outlineLevel="4" x14ac:dyDescent="0.25">
      <c r="A535" s="110" t="s">
        <v>136</v>
      </c>
      <c r="B535" s="111">
        <v>6500</v>
      </c>
      <c r="D535" s="146"/>
    </row>
    <row r="536" spans="1:15" ht="15.75" hidden="1" outlineLevel="4" x14ac:dyDescent="0.25">
      <c r="A536" s="110" t="s">
        <v>137</v>
      </c>
      <c r="B536" s="111">
        <v>5000</v>
      </c>
      <c r="D536" s="146"/>
    </row>
    <row r="537" spans="1:15" ht="15.75" hidden="1" outlineLevel="4" x14ac:dyDescent="0.25">
      <c r="A537" s="110" t="s">
        <v>160</v>
      </c>
      <c r="B537" s="111">
        <v>18552</v>
      </c>
      <c r="D537" s="146"/>
    </row>
    <row r="538" spans="1:15" ht="15.75" hidden="1" outlineLevel="4" x14ac:dyDescent="0.25">
      <c r="A538" s="110" t="s">
        <v>68</v>
      </c>
      <c r="B538" s="111">
        <v>5525</v>
      </c>
      <c r="D538" s="146"/>
    </row>
    <row r="539" spans="1:15" ht="15.75" hidden="1" outlineLevel="4" x14ac:dyDescent="0.25">
      <c r="A539" s="110" t="s">
        <v>138</v>
      </c>
      <c r="B539" s="111">
        <v>2500</v>
      </c>
      <c r="D539" s="146"/>
    </row>
    <row r="540" spans="1:15" ht="15.75" hidden="1" outlineLevel="4" x14ac:dyDescent="0.25">
      <c r="A540" s="110" t="s">
        <v>161</v>
      </c>
      <c r="B540" s="111">
        <v>8000</v>
      </c>
      <c r="D540" s="146"/>
    </row>
    <row r="541" spans="1:15" ht="15.75" hidden="1" outlineLevel="4" x14ac:dyDescent="0.25">
      <c r="A541" s="110" t="s">
        <v>150</v>
      </c>
      <c r="B541" s="111">
        <v>4715</v>
      </c>
      <c r="D541" s="146"/>
    </row>
    <row r="542" spans="1:15" ht="15.75" hidden="1" outlineLevel="4" x14ac:dyDescent="0.25">
      <c r="A542" s="110" t="s">
        <v>167</v>
      </c>
      <c r="B542" s="111">
        <v>275941</v>
      </c>
      <c r="D542" s="146"/>
    </row>
    <row r="543" spans="1:15" ht="15.75" hidden="1" outlineLevel="4" x14ac:dyDescent="0.25">
      <c r="A543" s="110" t="s">
        <v>206</v>
      </c>
      <c r="B543" s="111">
        <v>21700</v>
      </c>
      <c r="D543" s="146"/>
    </row>
    <row r="544" spans="1:15" ht="15.75" hidden="1" outlineLevel="4" x14ac:dyDescent="0.25">
      <c r="A544" s="110" t="s">
        <v>207</v>
      </c>
      <c r="B544" s="111">
        <v>67243</v>
      </c>
      <c r="D544" s="146"/>
    </row>
    <row r="545" spans="1:4" ht="15.75" hidden="1" outlineLevel="3" collapsed="1" x14ac:dyDescent="0.25">
      <c r="A545" s="116" t="s">
        <v>169</v>
      </c>
      <c r="B545" s="35">
        <f>SUM(B515:B544)</f>
        <v>2299005.4560000002</v>
      </c>
      <c r="D545" s="146"/>
    </row>
    <row r="546" spans="1:4" ht="15.75" hidden="1" outlineLevel="4" x14ac:dyDescent="0.25">
      <c r="A546" s="116"/>
      <c r="B546" s="35"/>
    </row>
    <row r="547" spans="1:4" hidden="1" outlineLevel="4" x14ac:dyDescent="0.2">
      <c r="A547" s="110" t="s">
        <v>126</v>
      </c>
      <c r="B547" s="111">
        <v>1457590</v>
      </c>
      <c r="C547" s="9"/>
    </row>
    <row r="548" spans="1:4" hidden="1" outlineLevel="4" x14ac:dyDescent="0.2">
      <c r="A548" s="110" t="s">
        <v>140</v>
      </c>
      <c r="B548" s="111">
        <v>75000</v>
      </c>
      <c r="C548" s="9"/>
    </row>
    <row r="549" spans="1:4" hidden="1" outlineLevel="4" x14ac:dyDescent="0.2">
      <c r="A549" s="110" t="s">
        <v>141</v>
      </c>
      <c r="B549" s="111">
        <v>12250</v>
      </c>
      <c r="C549" s="9"/>
    </row>
    <row r="550" spans="1:4" hidden="1" outlineLevel="4" x14ac:dyDescent="0.2">
      <c r="A550" s="110" t="s">
        <v>170</v>
      </c>
      <c r="B550" s="111">
        <v>16500</v>
      </c>
      <c r="C550" s="9"/>
    </row>
    <row r="551" spans="1:4" hidden="1" outlineLevel="4" x14ac:dyDescent="0.2">
      <c r="A551" s="110" t="s">
        <v>143</v>
      </c>
      <c r="B551" s="111">
        <v>285300</v>
      </c>
      <c r="C551" s="9"/>
    </row>
    <row r="552" spans="1:4" hidden="1" outlineLevel="4" x14ac:dyDescent="0.2">
      <c r="A552" s="110" t="s">
        <v>127</v>
      </c>
      <c r="B552" s="111">
        <v>120865.003</v>
      </c>
      <c r="C552" s="9"/>
    </row>
    <row r="553" spans="1:4" hidden="1" outlineLevel="4" x14ac:dyDescent="0.2">
      <c r="A553" s="110" t="s">
        <v>144</v>
      </c>
      <c r="B553" s="111">
        <v>269023.56550000003</v>
      </c>
      <c r="C553" s="9"/>
    </row>
    <row r="554" spans="1:4" hidden="1" outlineLevel="4" x14ac:dyDescent="0.2">
      <c r="A554" s="110" t="s">
        <v>145</v>
      </c>
      <c r="B554" s="111">
        <v>5256</v>
      </c>
      <c r="C554" s="9"/>
    </row>
    <row r="555" spans="1:4" hidden="1" outlineLevel="4" x14ac:dyDescent="0.2">
      <c r="A555" s="110" t="s">
        <v>146</v>
      </c>
      <c r="B555" s="111">
        <v>1500</v>
      </c>
      <c r="C555" s="9"/>
    </row>
    <row r="556" spans="1:4" hidden="1" outlineLevel="4" x14ac:dyDescent="0.2">
      <c r="A556" s="110" t="s">
        <v>128</v>
      </c>
      <c r="B556" s="111">
        <v>100000</v>
      </c>
      <c r="C556" s="9"/>
    </row>
    <row r="557" spans="1:4" hidden="1" outlineLevel="4" x14ac:dyDescent="0.2">
      <c r="A557" s="110" t="s">
        <v>174</v>
      </c>
      <c r="B557" s="111">
        <v>1500</v>
      </c>
      <c r="C557" s="9"/>
    </row>
    <row r="558" spans="1:4" hidden="1" outlineLevel="4" x14ac:dyDescent="0.2">
      <c r="A558" s="110" t="s">
        <v>148</v>
      </c>
      <c r="B558" s="111">
        <v>1000</v>
      </c>
      <c r="C558" s="9"/>
    </row>
    <row r="559" spans="1:4" hidden="1" outlineLevel="4" x14ac:dyDescent="0.2">
      <c r="A559" s="110" t="s">
        <v>130</v>
      </c>
      <c r="B559" s="111">
        <v>8000</v>
      </c>
      <c r="C559" s="9"/>
    </row>
    <row r="560" spans="1:4" hidden="1" outlineLevel="4" x14ac:dyDescent="0.2">
      <c r="A560" s="110" t="s">
        <v>131</v>
      </c>
      <c r="B560" s="111">
        <v>20000</v>
      </c>
      <c r="C560" s="9"/>
    </row>
    <row r="561" spans="1:3" hidden="1" outlineLevel="4" x14ac:dyDescent="0.2">
      <c r="A561" s="110" t="s">
        <v>135</v>
      </c>
      <c r="B561" s="111">
        <v>30000</v>
      </c>
      <c r="C561" s="9"/>
    </row>
    <row r="562" spans="1:3" hidden="1" outlineLevel="4" x14ac:dyDescent="0.2">
      <c r="A562" s="110" t="s">
        <v>137</v>
      </c>
      <c r="B562" s="111">
        <v>3000</v>
      </c>
      <c r="C562" s="9"/>
    </row>
    <row r="563" spans="1:3" hidden="1" outlineLevel="4" x14ac:dyDescent="0.2">
      <c r="A563" s="110" t="s">
        <v>160</v>
      </c>
      <c r="B563" s="111">
        <v>12000</v>
      </c>
      <c r="C563" s="9"/>
    </row>
    <row r="564" spans="1:3" hidden="1" outlineLevel="4" x14ac:dyDescent="0.2">
      <c r="A564" s="110" t="s">
        <v>68</v>
      </c>
      <c r="B564" s="111">
        <v>3150</v>
      </c>
      <c r="C564" s="9"/>
    </row>
    <row r="565" spans="1:3" hidden="1" outlineLevel="4" x14ac:dyDescent="0.2">
      <c r="A565" s="110" t="s">
        <v>161</v>
      </c>
      <c r="B565" s="111">
        <v>3000</v>
      </c>
      <c r="C565" s="9"/>
    </row>
    <row r="566" spans="1:3" hidden="1" outlineLevel="4" x14ac:dyDescent="0.2">
      <c r="A566" s="110" t="s">
        <v>155</v>
      </c>
      <c r="B566" s="111">
        <v>2000</v>
      </c>
      <c r="C566" s="9"/>
    </row>
    <row r="567" spans="1:3" ht="15.75" hidden="1" outlineLevel="3" collapsed="1" x14ac:dyDescent="0.25">
      <c r="A567" s="116" t="s">
        <v>197</v>
      </c>
      <c r="B567" s="35">
        <f>SUM(B547:B566)</f>
        <v>2426934.5685000001</v>
      </c>
      <c r="C567" s="117"/>
    </row>
    <row r="568" spans="1:3" ht="15.75" hidden="1" outlineLevel="3" x14ac:dyDescent="0.25">
      <c r="A568" s="116"/>
      <c r="B568" s="35"/>
    </row>
    <row r="569" spans="1:3" ht="15.75" hidden="1" outlineLevel="2" collapsed="1" x14ac:dyDescent="0.25">
      <c r="A569" s="112" t="s">
        <v>211</v>
      </c>
      <c r="B569" s="115">
        <f>SUM(B492,B513,B545,B567)</f>
        <v>20470896.011324</v>
      </c>
    </row>
    <row r="570" spans="1:3" ht="15.75" hidden="1" outlineLevel="3" x14ac:dyDescent="0.25">
      <c r="A570" s="114"/>
      <c r="B570" s="115"/>
    </row>
    <row r="571" spans="1:3" hidden="1" outlineLevel="3" x14ac:dyDescent="0.2">
      <c r="A571" s="110" t="s">
        <v>126</v>
      </c>
      <c r="B571" s="111">
        <v>480469.1</v>
      </c>
    </row>
    <row r="572" spans="1:3" hidden="1" outlineLevel="3" x14ac:dyDescent="0.2">
      <c r="A572" s="110" t="s">
        <v>140</v>
      </c>
      <c r="B572" s="111">
        <v>200</v>
      </c>
    </row>
    <row r="573" spans="1:3" hidden="1" outlineLevel="3" x14ac:dyDescent="0.2">
      <c r="A573" s="110" t="s">
        <v>141</v>
      </c>
      <c r="B573" s="111">
        <v>4200</v>
      </c>
    </row>
    <row r="574" spans="1:3" hidden="1" outlineLevel="3" x14ac:dyDescent="0.2">
      <c r="A574" s="110" t="s">
        <v>170</v>
      </c>
      <c r="B574" s="111">
        <v>3800</v>
      </c>
    </row>
    <row r="575" spans="1:3" hidden="1" outlineLevel="3" x14ac:dyDescent="0.2">
      <c r="A575" s="110" t="s">
        <v>142</v>
      </c>
      <c r="B575" s="111">
        <v>6780</v>
      </c>
    </row>
    <row r="576" spans="1:3" hidden="1" outlineLevel="3" x14ac:dyDescent="0.2">
      <c r="A576" s="110" t="s">
        <v>143</v>
      </c>
      <c r="B576" s="111">
        <v>81786</v>
      </c>
    </row>
    <row r="577" spans="1:15" hidden="1" outlineLevel="3" x14ac:dyDescent="0.2">
      <c r="A577" s="110" t="s">
        <v>127</v>
      </c>
      <c r="B577" s="111">
        <v>38446.003649999999</v>
      </c>
    </row>
    <row r="578" spans="1:15" hidden="1" outlineLevel="3" x14ac:dyDescent="0.2">
      <c r="A578" s="110" t="s">
        <v>144</v>
      </c>
      <c r="B578" s="111">
        <v>85568.338025000005</v>
      </c>
    </row>
    <row r="579" spans="1:15" hidden="1" outlineLevel="3" x14ac:dyDescent="0.2">
      <c r="A579" s="110" t="s">
        <v>145</v>
      </c>
      <c r="B579" s="111">
        <v>1209.4000000000001</v>
      </c>
    </row>
    <row r="580" spans="1:15" hidden="1" outlineLevel="3" x14ac:dyDescent="0.2">
      <c r="A580" s="110" t="s">
        <v>146</v>
      </c>
      <c r="B580" s="111">
        <v>500</v>
      </c>
      <c r="O580" s="14"/>
    </row>
    <row r="581" spans="1:15" hidden="1" outlineLevel="3" x14ac:dyDescent="0.2">
      <c r="A581" s="110" t="s">
        <v>158</v>
      </c>
      <c r="B581" s="111">
        <v>5000</v>
      </c>
      <c r="O581" s="14"/>
    </row>
    <row r="582" spans="1:15" hidden="1" outlineLevel="3" x14ac:dyDescent="0.2">
      <c r="A582" s="110" t="s">
        <v>159</v>
      </c>
      <c r="B582" s="111">
        <v>1000</v>
      </c>
      <c r="O582" s="14"/>
    </row>
    <row r="583" spans="1:15" hidden="1" outlineLevel="3" x14ac:dyDescent="0.2">
      <c r="A583" s="110" t="s">
        <v>163</v>
      </c>
      <c r="B583" s="111">
        <v>1800</v>
      </c>
      <c r="O583" s="14"/>
    </row>
    <row r="584" spans="1:15" hidden="1" outlineLevel="3" x14ac:dyDescent="0.2">
      <c r="A584" s="110" t="s">
        <v>43</v>
      </c>
      <c r="B584" s="111">
        <v>300</v>
      </c>
      <c r="O584" s="14"/>
    </row>
    <row r="585" spans="1:15" hidden="1" outlineLevel="3" x14ac:dyDescent="0.2">
      <c r="A585" s="110" t="s">
        <v>130</v>
      </c>
      <c r="B585" s="111">
        <v>6500</v>
      </c>
      <c r="O585" s="14"/>
    </row>
    <row r="586" spans="1:15" hidden="1" outlineLevel="3" x14ac:dyDescent="0.2">
      <c r="A586" s="110" t="s">
        <v>209</v>
      </c>
      <c r="B586" s="111">
        <v>1000</v>
      </c>
      <c r="O586" s="14"/>
    </row>
    <row r="587" spans="1:15" hidden="1" outlineLevel="3" x14ac:dyDescent="0.2">
      <c r="A587" s="110" t="s">
        <v>131</v>
      </c>
      <c r="B587" s="111">
        <v>5300</v>
      </c>
      <c r="O587" s="14"/>
    </row>
    <row r="588" spans="1:15" hidden="1" outlineLevel="3" x14ac:dyDescent="0.2">
      <c r="A588" s="110" t="s">
        <v>133</v>
      </c>
      <c r="B588" s="111">
        <v>1000</v>
      </c>
      <c r="O588" s="14"/>
    </row>
    <row r="589" spans="1:15" hidden="1" outlineLevel="3" x14ac:dyDescent="0.2">
      <c r="A589" s="110" t="s">
        <v>134</v>
      </c>
      <c r="B589" s="111">
        <v>500</v>
      </c>
      <c r="O589" s="14"/>
    </row>
    <row r="590" spans="1:15" hidden="1" outlineLevel="3" x14ac:dyDescent="0.2">
      <c r="A590" s="110" t="s">
        <v>135</v>
      </c>
      <c r="B590" s="111">
        <v>4500</v>
      </c>
      <c r="O590" s="14"/>
    </row>
    <row r="591" spans="1:15" hidden="1" outlineLevel="3" x14ac:dyDescent="0.2">
      <c r="A591" s="110" t="s">
        <v>136</v>
      </c>
      <c r="B591" s="111">
        <v>7300</v>
      </c>
      <c r="O591" s="14"/>
    </row>
    <row r="592" spans="1:15" hidden="1" outlineLevel="3" x14ac:dyDescent="0.2">
      <c r="A592" s="110" t="s">
        <v>137</v>
      </c>
      <c r="B592" s="111">
        <v>1500</v>
      </c>
      <c r="O592" s="14"/>
    </row>
    <row r="593" spans="1:15" hidden="1" outlineLevel="3" x14ac:dyDescent="0.2">
      <c r="A593" s="110" t="s">
        <v>68</v>
      </c>
      <c r="B593" s="111">
        <v>1150</v>
      </c>
      <c r="O593" s="14"/>
    </row>
    <row r="594" spans="1:15" hidden="1" outlineLevel="3" x14ac:dyDescent="0.2">
      <c r="A594" s="110" t="s">
        <v>245</v>
      </c>
      <c r="B594" s="111">
        <v>500</v>
      </c>
      <c r="O594" s="14"/>
    </row>
    <row r="595" spans="1:15" hidden="1" outlineLevel="3" x14ac:dyDescent="0.2">
      <c r="A595" s="110" t="s">
        <v>166</v>
      </c>
      <c r="B595" s="111">
        <v>100</v>
      </c>
      <c r="O595" s="14"/>
    </row>
    <row r="596" spans="1:15" ht="15.75" hidden="1" outlineLevel="2" collapsed="1" x14ac:dyDescent="0.25">
      <c r="A596" s="112" t="s">
        <v>212</v>
      </c>
      <c r="B596" s="115">
        <f>SUM(B571:B595)</f>
        <v>740408.84167499992</v>
      </c>
      <c r="O596" s="14"/>
    </row>
    <row r="597" spans="1:15" ht="15.75" hidden="1" outlineLevel="2" x14ac:dyDescent="0.25">
      <c r="A597" s="114"/>
      <c r="B597" s="35"/>
      <c r="O597" s="14"/>
    </row>
    <row r="598" spans="1:15" ht="15.75" hidden="1" outlineLevel="1" collapsed="1" x14ac:dyDescent="0.25">
      <c r="A598" s="107" t="s">
        <v>213</v>
      </c>
      <c r="B598" s="108">
        <f>SUM(B460,B569,B596)</f>
        <v>40569755.092498995</v>
      </c>
      <c r="O598" s="14"/>
    </row>
    <row r="599" spans="1:15" ht="15.75" hidden="1" outlineLevel="2" x14ac:dyDescent="0.25">
      <c r="A599" s="114"/>
      <c r="B599" s="111"/>
      <c r="O599" s="14"/>
    </row>
    <row r="600" spans="1:15" ht="15.75" hidden="1" outlineLevel="3" x14ac:dyDescent="0.25">
      <c r="A600" s="110" t="s">
        <v>126</v>
      </c>
      <c r="B600" s="111">
        <v>1078472.3399999999</v>
      </c>
      <c r="C600" s="117"/>
      <c r="O600" s="14"/>
    </row>
    <row r="601" spans="1:15" ht="15.75" hidden="1" outlineLevel="3" x14ac:dyDescent="0.25">
      <c r="A601" s="110" t="s">
        <v>140</v>
      </c>
      <c r="B601" s="111">
        <v>4000</v>
      </c>
      <c r="C601" s="117"/>
      <c r="O601" s="14"/>
    </row>
    <row r="602" spans="1:15" ht="15.75" hidden="1" outlineLevel="3" x14ac:dyDescent="0.25">
      <c r="A602" s="110" t="s">
        <v>141</v>
      </c>
      <c r="B602" s="111">
        <v>4500</v>
      </c>
      <c r="C602" s="117"/>
      <c r="O602" s="14"/>
    </row>
    <row r="603" spans="1:15" ht="15.75" hidden="1" outlineLevel="3" x14ac:dyDescent="0.25">
      <c r="A603" s="110" t="s">
        <v>170</v>
      </c>
      <c r="B603" s="111">
        <v>600</v>
      </c>
      <c r="C603" s="117"/>
      <c r="O603" s="14"/>
    </row>
    <row r="604" spans="1:15" ht="15.75" hidden="1" outlineLevel="3" x14ac:dyDescent="0.25">
      <c r="A604" s="110" t="s">
        <v>142</v>
      </c>
      <c r="B604" s="111">
        <v>3390</v>
      </c>
      <c r="C604" s="117"/>
      <c r="O604" s="14"/>
    </row>
    <row r="605" spans="1:15" ht="15.75" hidden="1" outlineLevel="3" x14ac:dyDescent="0.25">
      <c r="A605" s="110" t="s">
        <v>143</v>
      </c>
      <c r="B605" s="111">
        <v>162621</v>
      </c>
      <c r="C605" s="117"/>
      <c r="O605" s="14"/>
    </row>
    <row r="606" spans="1:15" ht="15.75" hidden="1" outlineLevel="3" x14ac:dyDescent="0.25">
      <c r="A606" s="110" t="s">
        <v>127</v>
      </c>
      <c r="B606" s="111">
        <v>84153.038009999989</v>
      </c>
      <c r="C606" s="117"/>
      <c r="O606" s="14"/>
    </row>
    <row r="607" spans="1:15" ht="15.75" hidden="1" outlineLevel="3" x14ac:dyDescent="0.25">
      <c r="A607" s="110" t="s">
        <v>144</v>
      </c>
      <c r="B607" s="111">
        <v>187290.31988499998</v>
      </c>
      <c r="C607" s="117"/>
      <c r="O607" s="14"/>
    </row>
    <row r="608" spans="1:15" ht="15.75" hidden="1" outlineLevel="3" x14ac:dyDescent="0.25">
      <c r="A608" s="110" t="s">
        <v>145</v>
      </c>
      <c r="B608" s="111">
        <v>2476</v>
      </c>
      <c r="C608" s="117"/>
      <c r="O608" s="14"/>
    </row>
    <row r="609" spans="1:15" ht="15.75" hidden="1" outlineLevel="3" x14ac:dyDescent="0.25">
      <c r="A609" s="110" t="s">
        <v>146</v>
      </c>
      <c r="B609" s="111">
        <v>1000</v>
      </c>
      <c r="C609" s="117"/>
      <c r="O609" s="14"/>
    </row>
    <row r="610" spans="1:15" ht="15.75" hidden="1" outlineLevel="3" x14ac:dyDescent="0.25">
      <c r="A610" s="110" t="s">
        <v>159</v>
      </c>
      <c r="B610" s="111">
        <v>276000</v>
      </c>
      <c r="C610" s="117"/>
      <c r="O610" s="14"/>
    </row>
    <row r="611" spans="1:15" ht="15.75" hidden="1" outlineLevel="3" x14ac:dyDescent="0.25">
      <c r="A611" s="110" t="s">
        <v>264</v>
      </c>
      <c r="B611" s="111">
        <v>90000</v>
      </c>
      <c r="C611" s="117"/>
      <c r="O611" s="14"/>
    </row>
    <row r="612" spans="1:15" ht="15.75" hidden="1" outlineLevel="3" x14ac:dyDescent="0.25">
      <c r="A612" s="110" t="s">
        <v>128</v>
      </c>
      <c r="B612" s="111">
        <v>8581</v>
      </c>
      <c r="C612" s="117"/>
      <c r="O612" s="14"/>
    </row>
    <row r="613" spans="1:15" ht="15.75" hidden="1" outlineLevel="3" x14ac:dyDescent="0.25">
      <c r="A613" s="110" t="s">
        <v>174</v>
      </c>
      <c r="B613" s="111">
        <v>2000</v>
      </c>
      <c r="C613" s="117"/>
      <c r="O613" s="14"/>
    </row>
    <row r="614" spans="1:15" ht="15.75" hidden="1" outlineLevel="3" x14ac:dyDescent="0.25">
      <c r="A614" s="110" t="s">
        <v>148</v>
      </c>
      <c r="B614" s="111">
        <v>3000</v>
      </c>
      <c r="C614" s="117"/>
      <c r="E614" s="118"/>
      <c r="O614" s="14"/>
    </row>
    <row r="615" spans="1:15" ht="15.75" hidden="1" outlineLevel="3" x14ac:dyDescent="0.25">
      <c r="A615" s="110" t="s">
        <v>129</v>
      </c>
      <c r="B615" s="111">
        <v>600</v>
      </c>
      <c r="C615" s="117"/>
      <c r="O615" s="14"/>
    </row>
    <row r="616" spans="1:15" ht="15.75" hidden="1" outlineLevel="3" x14ac:dyDescent="0.25">
      <c r="A616" s="110" t="s">
        <v>164</v>
      </c>
      <c r="B616" s="111">
        <v>240</v>
      </c>
      <c r="C616" s="117"/>
      <c r="O616" s="14"/>
    </row>
    <row r="617" spans="1:15" ht="15.75" hidden="1" outlineLevel="3" x14ac:dyDescent="0.25">
      <c r="A617" s="110" t="s">
        <v>153</v>
      </c>
      <c r="B617" s="111">
        <v>500</v>
      </c>
      <c r="C617" s="117"/>
      <c r="O617" s="14"/>
    </row>
    <row r="618" spans="1:15" ht="15.75" hidden="1" outlineLevel="3" x14ac:dyDescent="0.25">
      <c r="A618" s="110" t="s">
        <v>130</v>
      </c>
      <c r="B618" s="111">
        <v>1000</v>
      </c>
      <c r="C618" s="117"/>
      <c r="O618" s="14"/>
    </row>
    <row r="619" spans="1:15" ht="15.75" hidden="1" outlineLevel="3" x14ac:dyDescent="0.25">
      <c r="A619" s="110" t="s">
        <v>131</v>
      </c>
      <c r="B619" s="111">
        <v>19999.96</v>
      </c>
      <c r="C619" s="117"/>
      <c r="O619" s="14"/>
    </row>
    <row r="620" spans="1:15" ht="15.75" hidden="1" outlineLevel="3" x14ac:dyDescent="0.25">
      <c r="A620" s="110" t="s">
        <v>132</v>
      </c>
      <c r="B620" s="111">
        <v>6000</v>
      </c>
      <c r="C620" s="117"/>
      <c r="O620" s="14"/>
    </row>
    <row r="621" spans="1:15" ht="15.75" hidden="1" outlineLevel="3" x14ac:dyDescent="0.25">
      <c r="A621" s="110" t="s">
        <v>133</v>
      </c>
      <c r="B621" s="111">
        <v>2700</v>
      </c>
      <c r="C621" s="117"/>
      <c r="O621" s="14"/>
    </row>
    <row r="622" spans="1:15" ht="15.75" hidden="1" outlineLevel="3" x14ac:dyDescent="0.25">
      <c r="A622" s="110" t="s">
        <v>149</v>
      </c>
      <c r="B622" s="111">
        <v>1500</v>
      </c>
      <c r="C622" s="117"/>
      <c r="O622" s="14"/>
    </row>
    <row r="623" spans="1:15" ht="15.75" hidden="1" outlineLevel="3" x14ac:dyDescent="0.25">
      <c r="A623" s="110" t="s">
        <v>134</v>
      </c>
      <c r="B623" s="111">
        <v>4000</v>
      </c>
      <c r="C623" s="117"/>
      <c r="O623" s="14"/>
    </row>
    <row r="624" spans="1:15" ht="15.75" hidden="1" outlineLevel="3" x14ac:dyDescent="0.25">
      <c r="A624" s="110" t="s">
        <v>135</v>
      </c>
      <c r="B624" s="111">
        <v>7000</v>
      </c>
      <c r="C624" s="117"/>
      <c r="O624" s="14"/>
    </row>
    <row r="625" spans="1:15" ht="15.75" hidden="1" outlineLevel="3" x14ac:dyDescent="0.25">
      <c r="A625" s="110" t="s">
        <v>136</v>
      </c>
      <c r="B625" s="111">
        <v>1500</v>
      </c>
      <c r="C625" s="117"/>
      <c r="O625" s="14"/>
    </row>
    <row r="626" spans="1:15" ht="15.75" hidden="1" outlineLevel="3" x14ac:dyDescent="0.25">
      <c r="A626" s="110" t="s">
        <v>137</v>
      </c>
      <c r="B626" s="111">
        <v>1000</v>
      </c>
      <c r="C626" s="117"/>
      <c r="O626" s="14"/>
    </row>
    <row r="627" spans="1:15" ht="15.75" hidden="1" outlineLevel="3" x14ac:dyDescent="0.25">
      <c r="A627" s="110" t="s">
        <v>160</v>
      </c>
      <c r="B627" s="111">
        <v>2500</v>
      </c>
      <c r="C627" s="117"/>
      <c r="O627" s="14"/>
    </row>
    <row r="628" spans="1:15" ht="15.75" hidden="1" outlineLevel="3" x14ac:dyDescent="0.25">
      <c r="A628" s="110" t="s">
        <v>68</v>
      </c>
      <c r="B628" s="111">
        <v>14500</v>
      </c>
      <c r="C628" s="117"/>
      <c r="O628" s="14"/>
    </row>
    <row r="629" spans="1:15" ht="15.75" hidden="1" outlineLevel="3" x14ac:dyDescent="0.25">
      <c r="A629" s="110" t="s">
        <v>165</v>
      </c>
      <c r="B629" s="111">
        <v>6600</v>
      </c>
      <c r="C629" s="117"/>
      <c r="O629" s="14"/>
    </row>
    <row r="630" spans="1:15" ht="15.75" hidden="1" outlineLevel="3" x14ac:dyDescent="0.25">
      <c r="A630" s="110" t="s">
        <v>138</v>
      </c>
      <c r="B630" s="111">
        <v>2500</v>
      </c>
      <c r="C630" s="117"/>
      <c r="O630" s="14"/>
    </row>
    <row r="631" spans="1:15" ht="15.75" hidden="1" outlineLevel="3" x14ac:dyDescent="0.25">
      <c r="A631" s="110" t="s">
        <v>161</v>
      </c>
      <c r="B631" s="111">
        <v>500</v>
      </c>
      <c r="C631" s="117"/>
      <c r="O631" s="14"/>
    </row>
    <row r="632" spans="1:15" ht="15.75" hidden="1" outlineLevel="3" x14ac:dyDescent="0.25">
      <c r="A632" s="110" t="s">
        <v>166</v>
      </c>
      <c r="B632" s="111">
        <v>1250</v>
      </c>
      <c r="C632" s="117"/>
      <c r="O632" s="14"/>
    </row>
    <row r="633" spans="1:15" ht="15.75" hidden="1" outlineLevel="3" x14ac:dyDescent="0.25">
      <c r="A633" s="110" t="s">
        <v>155</v>
      </c>
      <c r="B633" s="111">
        <v>2000</v>
      </c>
      <c r="C633" s="117"/>
      <c r="O633" s="14"/>
    </row>
    <row r="634" spans="1:15" ht="15.75" hidden="1" outlineLevel="3" x14ac:dyDescent="0.25">
      <c r="A634" s="110" t="s">
        <v>167</v>
      </c>
      <c r="B634" s="111">
        <v>4400</v>
      </c>
      <c r="C634" s="117"/>
      <c r="O634" s="14"/>
    </row>
    <row r="635" spans="1:15" ht="15.75" hidden="1" outlineLevel="3" x14ac:dyDescent="0.25">
      <c r="A635" s="110" t="s">
        <v>336</v>
      </c>
      <c r="B635" s="111">
        <v>1500</v>
      </c>
      <c r="C635" s="117"/>
      <c r="O635" s="14"/>
    </row>
    <row r="636" spans="1:15" ht="15.75" hidden="1" outlineLevel="2" collapsed="1" x14ac:dyDescent="0.25">
      <c r="A636" s="114" t="s">
        <v>214</v>
      </c>
      <c r="B636" s="113">
        <f>SUM(B600:B635)</f>
        <v>1989873.6578949997</v>
      </c>
      <c r="O636" s="14"/>
    </row>
    <row r="637" spans="1:15" ht="15.75" hidden="1" outlineLevel="3" x14ac:dyDescent="0.25">
      <c r="A637" s="114"/>
      <c r="B637" s="113"/>
      <c r="O637" s="14"/>
    </row>
    <row r="638" spans="1:15" hidden="1" outlineLevel="3" x14ac:dyDescent="0.2">
      <c r="A638" s="110" t="s">
        <v>126</v>
      </c>
      <c r="B638" s="111">
        <v>971089.8</v>
      </c>
      <c r="O638" s="14"/>
    </row>
    <row r="639" spans="1:15" hidden="1" outlineLevel="3" x14ac:dyDescent="0.2">
      <c r="A639" s="110" t="s">
        <v>140</v>
      </c>
      <c r="B639" s="111">
        <v>3500</v>
      </c>
      <c r="O639" s="14"/>
    </row>
    <row r="640" spans="1:15" hidden="1" outlineLevel="3" x14ac:dyDescent="0.2">
      <c r="A640" s="110" t="s">
        <v>141</v>
      </c>
      <c r="B640" s="111">
        <v>11500</v>
      </c>
      <c r="O640" s="14"/>
    </row>
    <row r="641" spans="1:15" hidden="1" outlineLevel="3" x14ac:dyDescent="0.2">
      <c r="A641" s="110" t="s">
        <v>170</v>
      </c>
      <c r="B641" s="111">
        <v>18750</v>
      </c>
      <c r="O641" s="14"/>
    </row>
    <row r="642" spans="1:15" hidden="1" outlineLevel="3" x14ac:dyDescent="0.2">
      <c r="A642" s="110" t="s">
        <v>143</v>
      </c>
      <c r="B642" s="111">
        <v>209220</v>
      </c>
      <c r="O642" s="14"/>
    </row>
    <row r="643" spans="1:15" hidden="1" outlineLevel="3" x14ac:dyDescent="0.2">
      <c r="A643" s="110" t="s">
        <v>127</v>
      </c>
      <c r="B643" s="111">
        <v>78129.631699999998</v>
      </c>
      <c r="O643" s="14"/>
    </row>
    <row r="644" spans="1:15" hidden="1" outlineLevel="3" x14ac:dyDescent="0.2">
      <c r="A644" s="110" t="s">
        <v>144</v>
      </c>
      <c r="B644" s="111">
        <v>173894.42545000001</v>
      </c>
      <c r="O644" s="14"/>
    </row>
    <row r="645" spans="1:15" hidden="1" outlineLevel="3" x14ac:dyDescent="0.2">
      <c r="A645" s="110" t="s">
        <v>145</v>
      </c>
      <c r="B645" s="111">
        <v>26138</v>
      </c>
      <c r="O645" s="14"/>
    </row>
    <row r="646" spans="1:15" hidden="1" outlineLevel="3" x14ac:dyDescent="0.2">
      <c r="A646" s="110" t="s">
        <v>146</v>
      </c>
      <c r="B646" s="111">
        <v>8000</v>
      </c>
      <c r="O646" s="14"/>
    </row>
    <row r="647" spans="1:15" hidden="1" outlineLevel="3" x14ac:dyDescent="0.2">
      <c r="A647" s="110" t="s">
        <v>171</v>
      </c>
      <c r="B647" s="111">
        <v>500</v>
      </c>
      <c r="O647" s="14"/>
    </row>
    <row r="648" spans="1:15" hidden="1" outlineLevel="3" x14ac:dyDescent="0.2">
      <c r="A648" s="110" t="s">
        <v>159</v>
      </c>
      <c r="B648" s="111">
        <v>50000</v>
      </c>
      <c r="O648" s="14"/>
    </row>
    <row r="649" spans="1:15" hidden="1" outlineLevel="3" x14ac:dyDescent="0.2">
      <c r="A649" s="110" t="s">
        <v>128</v>
      </c>
      <c r="B649" s="111">
        <v>10000</v>
      </c>
      <c r="O649" s="14"/>
    </row>
    <row r="650" spans="1:15" hidden="1" outlineLevel="3" x14ac:dyDescent="0.2">
      <c r="A650" s="110" t="s">
        <v>200</v>
      </c>
      <c r="B650" s="111">
        <v>600</v>
      </c>
      <c r="O650" s="14"/>
    </row>
    <row r="651" spans="1:15" hidden="1" outlineLevel="3" x14ac:dyDescent="0.2">
      <c r="A651" s="110" t="s">
        <v>215</v>
      </c>
      <c r="B651" s="111">
        <v>28000</v>
      </c>
      <c r="O651" s="14"/>
    </row>
    <row r="652" spans="1:15" hidden="1" outlineLevel="3" x14ac:dyDescent="0.2">
      <c r="A652" s="110" t="s">
        <v>180</v>
      </c>
      <c r="B652" s="111">
        <v>2500</v>
      </c>
      <c r="O652" s="14"/>
    </row>
    <row r="653" spans="1:15" hidden="1" outlineLevel="3" x14ac:dyDescent="0.2">
      <c r="A653" s="110" t="s">
        <v>163</v>
      </c>
      <c r="B653" s="111">
        <v>21000</v>
      </c>
      <c r="O653" s="14"/>
    </row>
    <row r="654" spans="1:15" hidden="1" outlineLevel="3" x14ac:dyDescent="0.2">
      <c r="A654" s="110" t="s">
        <v>174</v>
      </c>
      <c r="B654" s="111">
        <v>22500</v>
      </c>
      <c r="O654" s="14"/>
    </row>
    <row r="655" spans="1:15" hidden="1" outlineLevel="3" x14ac:dyDescent="0.2">
      <c r="A655" s="110" t="s">
        <v>148</v>
      </c>
      <c r="B655" s="111">
        <v>40000</v>
      </c>
      <c r="O655" s="14"/>
    </row>
    <row r="656" spans="1:15" hidden="1" outlineLevel="3" x14ac:dyDescent="0.2">
      <c r="A656" s="110" t="s">
        <v>129</v>
      </c>
      <c r="B656" s="111">
        <v>400</v>
      </c>
      <c r="O656" s="14"/>
    </row>
    <row r="657" spans="1:15" hidden="1" outlineLevel="3" x14ac:dyDescent="0.2">
      <c r="A657" s="110" t="s">
        <v>185</v>
      </c>
      <c r="B657" s="111">
        <v>1000</v>
      </c>
      <c r="O657" s="14"/>
    </row>
    <row r="658" spans="1:15" hidden="1" outlineLevel="3" x14ac:dyDescent="0.2">
      <c r="A658" s="110" t="s">
        <v>216</v>
      </c>
      <c r="B658" s="111">
        <v>1119000</v>
      </c>
      <c r="O658" s="14"/>
    </row>
    <row r="659" spans="1:15" hidden="1" outlineLevel="3" x14ac:dyDescent="0.2">
      <c r="A659" s="110" t="s">
        <v>164</v>
      </c>
      <c r="B659" s="111">
        <v>400</v>
      </c>
      <c r="O659" s="14"/>
    </row>
    <row r="660" spans="1:15" hidden="1" outlineLevel="3" x14ac:dyDescent="0.2">
      <c r="A660" s="110" t="s">
        <v>130</v>
      </c>
      <c r="B660" s="111">
        <v>200</v>
      </c>
      <c r="O660" s="14"/>
    </row>
    <row r="661" spans="1:15" hidden="1" outlineLevel="3" x14ac:dyDescent="0.2">
      <c r="A661" s="110" t="s">
        <v>131</v>
      </c>
      <c r="B661" s="111">
        <v>1400</v>
      </c>
      <c r="O661" s="14"/>
    </row>
    <row r="662" spans="1:15" hidden="1" outlineLevel="3" x14ac:dyDescent="0.2">
      <c r="A662" s="110" t="s">
        <v>132</v>
      </c>
      <c r="B662" s="111">
        <v>600</v>
      </c>
      <c r="O662" s="14"/>
    </row>
    <row r="663" spans="1:15" hidden="1" outlineLevel="3" x14ac:dyDescent="0.2">
      <c r="A663" s="110" t="s">
        <v>133</v>
      </c>
      <c r="B663" s="111">
        <v>350</v>
      </c>
      <c r="O663" s="14"/>
    </row>
    <row r="664" spans="1:15" hidden="1" outlineLevel="3" x14ac:dyDescent="0.2">
      <c r="A664" s="110" t="s">
        <v>134</v>
      </c>
      <c r="B664" s="111">
        <v>54000</v>
      </c>
      <c r="O664" s="14"/>
    </row>
    <row r="665" spans="1:15" hidden="1" outlineLevel="3" x14ac:dyDescent="0.2">
      <c r="A665" s="110" t="s">
        <v>135</v>
      </c>
      <c r="B665" s="111">
        <v>2000</v>
      </c>
      <c r="O665" s="14"/>
    </row>
    <row r="666" spans="1:15" hidden="1" outlineLevel="3" x14ac:dyDescent="0.2">
      <c r="A666" s="110" t="s">
        <v>136</v>
      </c>
      <c r="B666" s="111">
        <v>500</v>
      </c>
      <c r="O666" s="14"/>
    </row>
    <row r="667" spans="1:15" hidden="1" outlineLevel="3" x14ac:dyDescent="0.2">
      <c r="A667" s="110" t="s">
        <v>137</v>
      </c>
      <c r="B667" s="111">
        <v>11600</v>
      </c>
      <c r="O667" s="14"/>
    </row>
    <row r="668" spans="1:15" hidden="1" outlineLevel="3" x14ac:dyDescent="0.2">
      <c r="A668" s="110" t="s">
        <v>160</v>
      </c>
      <c r="B668" s="111">
        <v>17800</v>
      </c>
      <c r="O668" s="14"/>
    </row>
    <row r="669" spans="1:15" hidden="1" outlineLevel="3" x14ac:dyDescent="0.2">
      <c r="A669" s="110" t="s">
        <v>217</v>
      </c>
      <c r="B669" s="111">
        <v>115000</v>
      </c>
      <c r="O669" s="14"/>
    </row>
    <row r="670" spans="1:15" hidden="1" outlineLevel="3" x14ac:dyDescent="0.2">
      <c r="A670" s="110" t="s">
        <v>218</v>
      </c>
      <c r="B670" s="111">
        <v>651000</v>
      </c>
      <c r="O670" s="14"/>
    </row>
    <row r="671" spans="1:15" hidden="1" outlineLevel="3" x14ac:dyDescent="0.2">
      <c r="A671" s="110" t="s">
        <v>68</v>
      </c>
      <c r="B671" s="111">
        <v>72600</v>
      </c>
      <c r="O671" s="14"/>
    </row>
    <row r="672" spans="1:15" hidden="1" outlineLevel="3" x14ac:dyDescent="0.2">
      <c r="A672" s="110" t="s">
        <v>165</v>
      </c>
      <c r="B672" s="111">
        <v>56000</v>
      </c>
      <c r="O672" s="14"/>
    </row>
    <row r="673" spans="1:15" hidden="1" outlineLevel="3" x14ac:dyDescent="0.2">
      <c r="A673" s="110" t="s">
        <v>138</v>
      </c>
      <c r="B673" s="111">
        <v>900</v>
      </c>
      <c r="O673" s="14"/>
    </row>
    <row r="674" spans="1:15" hidden="1" outlineLevel="3" x14ac:dyDescent="0.2">
      <c r="A674" s="110" t="s">
        <v>177</v>
      </c>
      <c r="B674" s="111">
        <v>80000</v>
      </c>
      <c r="O674" s="14"/>
    </row>
    <row r="675" spans="1:15" hidden="1" outlineLevel="3" x14ac:dyDescent="0.2">
      <c r="A675" s="110" t="s">
        <v>161</v>
      </c>
      <c r="B675" s="111">
        <v>225</v>
      </c>
      <c r="O675" s="14"/>
    </row>
    <row r="676" spans="1:15" hidden="1" outlineLevel="3" x14ac:dyDescent="0.2">
      <c r="A676" s="110" t="s">
        <v>166</v>
      </c>
      <c r="B676" s="111">
        <v>4500</v>
      </c>
      <c r="O676" s="14"/>
    </row>
    <row r="677" spans="1:15" hidden="1" outlineLevel="3" x14ac:dyDescent="0.2">
      <c r="A677" s="110" t="s">
        <v>167</v>
      </c>
      <c r="B677" s="111">
        <v>1100</v>
      </c>
      <c r="O677" s="14"/>
    </row>
    <row r="678" spans="1:15" hidden="1" outlineLevel="3" x14ac:dyDescent="0.2">
      <c r="A678" s="110" t="s">
        <v>340</v>
      </c>
      <c r="B678" s="111">
        <v>5700</v>
      </c>
      <c r="O678" s="14"/>
    </row>
    <row r="679" spans="1:15" ht="15.75" hidden="1" outlineLevel="2" collapsed="1" x14ac:dyDescent="0.25">
      <c r="A679" s="114" t="s">
        <v>219</v>
      </c>
      <c r="B679" s="113">
        <f>SUM(B638:B678)</f>
        <v>3871596.8571500001</v>
      </c>
      <c r="O679" s="14"/>
    </row>
    <row r="680" spans="1:15" ht="15.75" hidden="1" outlineLevel="3" x14ac:dyDescent="0.25">
      <c r="A680" s="114"/>
      <c r="B680" s="113"/>
      <c r="O680" s="14"/>
    </row>
    <row r="681" spans="1:15" ht="15.75" hidden="1" outlineLevel="3" x14ac:dyDescent="0.25">
      <c r="A681" s="110" t="s">
        <v>126</v>
      </c>
      <c r="B681" s="111">
        <v>558369.47</v>
      </c>
      <c r="C681" s="119"/>
      <c r="O681" s="14"/>
    </row>
    <row r="682" spans="1:15" ht="15.75" hidden="1" outlineLevel="3" x14ac:dyDescent="0.25">
      <c r="A682" s="110" t="s">
        <v>140</v>
      </c>
      <c r="B682" s="111">
        <v>2000</v>
      </c>
      <c r="C682" s="119"/>
      <c r="O682" s="14"/>
    </row>
    <row r="683" spans="1:15" ht="15.75" hidden="1" outlineLevel="3" x14ac:dyDescent="0.25">
      <c r="A683" s="110" t="s">
        <v>141</v>
      </c>
      <c r="B683" s="111">
        <v>8500</v>
      </c>
      <c r="C683" s="119"/>
      <c r="O683" s="14"/>
    </row>
    <row r="684" spans="1:15" ht="15.75" hidden="1" outlineLevel="3" x14ac:dyDescent="0.25">
      <c r="A684" s="110" t="s">
        <v>170</v>
      </c>
      <c r="B684" s="111">
        <v>7500</v>
      </c>
      <c r="C684" s="119"/>
      <c r="O684" s="14"/>
    </row>
    <row r="685" spans="1:15" ht="15.75" hidden="1" outlineLevel="3" x14ac:dyDescent="0.25">
      <c r="A685" s="110" t="s">
        <v>143</v>
      </c>
      <c r="B685" s="111">
        <v>133140</v>
      </c>
      <c r="C685" s="119"/>
      <c r="O685" s="14"/>
    </row>
    <row r="686" spans="1:15" ht="15.75" hidden="1" outlineLevel="3" x14ac:dyDescent="0.25">
      <c r="A686" s="110" t="s">
        <v>127</v>
      </c>
      <c r="B686" s="111">
        <v>44426.759454999999</v>
      </c>
      <c r="C686" s="119"/>
      <c r="O686" s="14"/>
    </row>
    <row r="687" spans="1:15" ht="15.75" hidden="1" outlineLevel="3" x14ac:dyDescent="0.25">
      <c r="A687" s="110" t="s">
        <v>144</v>
      </c>
      <c r="B687" s="111">
        <v>98874.709767499997</v>
      </c>
      <c r="C687" s="119"/>
      <c r="O687" s="14"/>
    </row>
    <row r="688" spans="1:15" ht="15.75" hidden="1" outlineLevel="3" x14ac:dyDescent="0.25">
      <c r="A688" s="110" t="s">
        <v>188</v>
      </c>
      <c r="B688" s="111">
        <v>16037</v>
      </c>
      <c r="C688" s="119"/>
      <c r="O688" s="14"/>
    </row>
    <row r="689" spans="1:15" ht="15.75" hidden="1" outlineLevel="3" x14ac:dyDescent="0.25">
      <c r="A689" s="110" t="s">
        <v>146</v>
      </c>
      <c r="B689" s="111">
        <v>4300</v>
      </c>
      <c r="C689" s="119"/>
      <c r="O689" s="14"/>
    </row>
    <row r="690" spans="1:15" ht="15.75" hidden="1" outlineLevel="3" x14ac:dyDescent="0.25">
      <c r="A690" s="110" t="s">
        <v>171</v>
      </c>
      <c r="B690" s="111">
        <v>500</v>
      </c>
      <c r="C690" s="119"/>
      <c r="O690" s="14"/>
    </row>
    <row r="691" spans="1:15" ht="15.75" hidden="1" outlineLevel="3" x14ac:dyDescent="0.25">
      <c r="A691" s="110" t="s">
        <v>159</v>
      </c>
      <c r="B691" s="111">
        <v>20000</v>
      </c>
      <c r="C691" s="119"/>
      <c r="O691" s="14"/>
    </row>
    <row r="692" spans="1:15" ht="15.75" hidden="1" outlineLevel="3" x14ac:dyDescent="0.25">
      <c r="A692" s="110" t="s">
        <v>128</v>
      </c>
      <c r="B692" s="111">
        <v>455</v>
      </c>
      <c r="C692" s="119"/>
      <c r="O692" s="14"/>
    </row>
    <row r="693" spans="1:15" ht="15.75" hidden="1" outlineLevel="3" x14ac:dyDescent="0.25">
      <c r="A693" s="110" t="s">
        <v>180</v>
      </c>
      <c r="B693" s="111">
        <v>1000</v>
      </c>
      <c r="C693" s="119"/>
      <c r="O693" s="14"/>
    </row>
    <row r="694" spans="1:15" ht="15.75" hidden="1" outlineLevel="3" x14ac:dyDescent="0.25">
      <c r="A694" s="110" t="s">
        <v>163</v>
      </c>
      <c r="B694" s="111">
        <v>7100</v>
      </c>
      <c r="C694" s="119"/>
      <c r="O694" s="14"/>
    </row>
    <row r="695" spans="1:15" ht="15.75" hidden="1" outlineLevel="3" x14ac:dyDescent="0.25">
      <c r="A695" s="110" t="s">
        <v>174</v>
      </c>
      <c r="B695" s="111">
        <v>10000</v>
      </c>
      <c r="C695" s="119"/>
      <c r="O695" s="14"/>
    </row>
    <row r="696" spans="1:15" ht="15.75" hidden="1" outlineLevel="3" x14ac:dyDescent="0.25">
      <c r="A696" s="110" t="s">
        <v>148</v>
      </c>
      <c r="B696" s="111">
        <v>4500</v>
      </c>
      <c r="C696" s="119"/>
      <c r="O696" s="14"/>
    </row>
    <row r="697" spans="1:15" ht="15.75" hidden="1" outlineLevel="3" x14ac:dyDescent="0.25">
      <c r="A697" s="110" t="s">
        <v>164</v>
      </c>
      <c r="B697" s="111">
        <v>1075</v>
      </c>
      <c r="C697" s="119"/>
      <c r="O697" s="14"/>
    </row>
    <row r="698" spans="1:15" ht="15.75" hidden="1" outlineLevel="3" x14ac:dyDescent="0.25">
      <c r="A698" s="110" t="s">
        <v>130</v>
      </c>
      <c r="B698" s="111">
        <v>175</v>
      </c>
      <c r="C698" s="119"/>
      <c r="O698" s="14"/>
    </row>
    <row r="699" spans="1:15" ht="15.75" hidden="1" outlineLevel="3" x14ac:dyDescent="0.25">
      <c r="A699" s="110" t="s">
        <v>131</v>
      </c>
      <c r="B699" s="111">
        <v>300</v>
      </c>
      <c r="C699" s="119"/>
      <c r="O699" s="14"/>
    </row>
    <row r="700" spans="1:15" ht="15.75" hidden="1" outlineLevel="3" x14ac:dyDescent="0.25">
      <c r="A700" s="110" t="s">
        <v>133</v>
      </c>
      <c r="B700" s="111">
        <v>100</v>
      </c>
      <c r="C700" s="119"/>
      <c r="O700" s="14"/>
    </row>
    <row r="701" spans="1:15" ht="15.75" hidden="1" outlineLevel="3" x14ac:dyDescent="0.25">
      <c r="A701" s="110" t="s">
        <v>137</v>
      </c>
      <c r="B701" s="111">
        <v>5000</v>
      </c>
      <c r="C701" s="119"/>
      <c r="O701" s="14"/>
    </row>
    <row r="702" spans="1:15" ht="15.75" hidden="1" outlineLevel="3" x14ac:dyDescent="0.25">
      <c r="A702" s="110" t="s">
        <v>160</v>
      </c>
      <c r="B702" s="111">
        <v>6250</v>
      </c>
      <c r="C702" s="119"/>
      <c r="O702" s="14"/>
    </row>
    <row r="703" spans="1:15" ht="15.75" hidden="1" outlineLevel="3" x14ac:dyDescent="0.25">
      <c r="A703" s="110" t="s">
        <v>220</v>
      </c>
      <c r="B703" s="111">
        <v>5000</v>
      </c>
      <c r="C703" s="119"/>
      <c r="O703" s="14"/>
    </row>
    <row r="704" spans="1:15" ht="15.75" hidden="1" outlineLevel="3" x14ac:dyDescent="0.25">
      <c r="A704" s="110" t="s">
        <v>221</v>
      </c>
      <c r="B704" s="111">
        <v>10000</v>
      </c>
      <c r="C704" s="119"/>
      <c r="O704" s="14"/>
    </row>
    <row r="705" spans="1:15" ht="15.75" hidden="1" outlineLevel="3" x14ac:dyDescent="0.25">
      <c r="A705" s="110" t="s">
        <v>68</v>
      </c>
      <c r="B705" s="111">
        <v>23200</v>
      </c>
      <c r="C705" s="119"/>
      <c r="O705" s="14"/>
    </row>
    <row r="706" spans="1:15" ht="15.75" hidden="1" outlineLevel="3" x14ac:dyDescent="0.25">
      <c r="A706" s="110" t="s">
        <v>165</v>
      </c>
      <c r="B706" s="111">
        <v>28500</v>
      </c>
      <c r="C706" s="119"/>
      <c r="O706" s="14"/>
    </row>
    <row r="707" spans="1:15" ht="15.75" hidden="1" outlineLevel="3" x14ac:dyDescent="0.25">
      <c r="A707" s="110" t="s">
        <v>138</v>
      </c>
      <c r="B707" s="111">
        <v>175</v>
      </c>
      <c r="C707" s="119"/>
      <c r="O707" s="14"/>
    </row>
    <row r="708" spans="1:15" ht="15.75" hidden="1" outlineLevel="3" x14ac:dyDescent="0.25">
      <c r="A708" s="110" t="s">
        <v>161</v>
      </c>
      <c r="B708" s="111">
        <v>75</v>
      </c>
      <c r="C708" s="119"/>
      <c r="O708" s="14"/>
    </row>
    <row r="709" spans="1:15" ht="15.75" hidden="1" outlineLevel="3" x14ac:dyDescent="0.25">
      <c r="A709" s="110" t="s">
        <v>166</v>
      </c>
      <c r="B709" s="111">
        <v>2000</v>
      </c>
      <c r="C709" s="119"/>
      <c r="O709" s="14"/>
    </row>
    <row r="710" spans="1:15" ht="15.75" hidden="1" outlineLevel="2" collapsed="1" x14ac:dyDescent="0.25">
      <c r="A710" s="114" t="s">
        <v>222</v>
      </c>
      <c r="B710" s="113">
        <f>SUM(B681:B709)</f>
        <v>998552.93922249996</v>
      </c>
      <c r="C710" s="119"/>
      <c r="O710" s="14"/>
    </row>
    <row r="711" spans="1:15" ht="15.75" hidden="1" outlineLevel="3" x14ac:dyDescent="0.25">
      <c r="A711" s="114"/>
      <c r="B711" s="113"/>
      <c r="O711" s="14"/>
    </row>
    <row r="712" spans="1:15" hidden="1" outlineLevel="3" x14ac:dyDescent="0.2">
      <c r="A712" s="110" t="s">
        <v>126</v>
      </c>
      <c r="B712" s="111">
        <v>349487</v>
      </c>
      <c r="O712" s="14"/>
    </row>
    <row r="713" spans="1:15" hidden="1" outlineLevel="3" x14ac:dyDescent="0.2">
      <c r="A713" s="110" t="s">
        <v>140</v>
      </c>
      <c r="B713" s="111">
        <v>2000</v>
      </c>
      <c r="O713" s="14"/>
    </row>
    <row r="714" spans="1:15" hidden="1" outlineLevel="3" x14ac:dyDescent="0.2">
      <c r="A714" s="110" t="s">
        <v>141</v>
      </c>
      <c r="B714" s="111">
        <v>4000</v>
      </c>
      <c r="O714" s="14"/>
    </row>
    <row r="715" spans="1:15" hidden="1" outlineLevel="3" x14ac:dyDescent="0.2">
      <c r="A715" s="110" t="s">
        <v>170</v>
      </c>
      <c r="B715" s="111">
        <v>4400</v>
      </c>
      <c r="O715" s="14"/>
    </row>
    <row r="716" spans="1:15" hidden="1" outlineLevel="3" x14ac:dyDescent="0.2">
      <c r="A716" s="110" t="s">
        <v>143</v>
      </c>
      <c r="B716" s="111">
        <v>76080</v>
      </c>
      <c r="O716" s="14"/>
    </row>
    <row r="717" spans="1:15" hidden="1" outlineLevel="3" x14ac:dyDescent="0.2">
      <c r="A717" s="110" t="s">
        <v>127</v>
      </c>
      <c r="B717" s="111">
        <v>27813.762999999999</v>
      </c>
      <c r="O717" s="14"/>
    </row>
    <row r="718" spans="1:15" hidden="1" outlineLevel="3" x14ac:dyDescent="0.2">
      <c r="A718" s="110" t="s">
        <v>144</v>
      </c>
      <c r="B718" s="111">
        <v>61903.325500000006</v>
      </c>
      <c r="O718" s="14"/>
    </row>
    <row r="719" spans="1:15" hidden="1" outlineLevel="3" x14ac:dyDescent="0.2">
      <c r="A719" s="110" t="s">
        <v>145</v>
      </c>
      <c r="B719" s="111">
        <v>4531</v>
      </c>
      <c r="O719" s="14"/>
    </row>
    <row r="720" spans="1:15" hidden="1" outlineLevel="3" x14ac:dyDescent="0.2">
      <c r="A720" s="110" t="s">
        <v>146</v>
      </c>
      <c r="B720" s="111">
        <v>2300</v>
      </c>
      <c r="O720" s="14"/>
    </row>
    <row r="721" spans="1:15" hidden="1" outlineLevel="3" x14ac:dyDescent="0.2">
      <c r="A721" s="110" t="s">
        <v>159</v>
      </c>
      <c r="B721" s="111">
        <v>1000</v>
      </c>
      <c r="O721" s="14"/>
    </row>
    <row r="722" spans="1:15" hidden="1" outlineLevel="3" x14ac:dyDescent="0.2">
      <c r="A722" s="110" t="s">
        <v>128</v>
      </c>
      <c r="B722" s="111">
        <v>7000</v>
      </c>
      <c r="O722" s="14"/>
    </row>
    <row r="723" spans="1:15" hidden="1" outlineLevel="3" x14ac:dyDescent="0.2">
      <c r="A723" s="110" t="s">
        <v>199</v>
      </c>
      <c r="B723" s="111">
        <v>80000</v>
      </c>
      <c r="O723" s="14"/>
    </row>
    <row r="724" spans="1:15" hidden="1" outlineLevel="3" x14ac:dyDescent="0.2">
      <c r="A724" s="110" t="s">
        <v>200</v>
      </c>
      <c r="B724" s="111">
        <v>12000</v>
      </c>
      <c r="O724" s="14"/>
    </row>
    <row r="725" spans="1:15" hidden="1" outlineLevel="3" x14ac:dyDescent="0.2">
      <c r="A725" s="110" t="s">
        <v>163</v>
      </c>
      <c r="B725" s="111">
        <v>2500</v>
      </c>
      <c r="O725" s="14"/>
    </row>
    <row r="726" spans="1:15" hidden="1" outlineLevel="3" x14ac:dyDescent="0.2">
      <c r="A726" s="110" t="s">
        <v>174</v>
      </c>
      <c r="B726" s="111">
        <v>3800</v>
      </c>
      <c r="O726" s="14"/>
    </row>
    <row r="727" spans="1:15" hidden="1" outlineLevel="3" x14ac:dyDescent="0.2">
      <c r="A727" s="110" t="s">
        <v>185</v>
      </c>
      <c r="B727" s="111">
        <v>25000</v>
      </c>
      <c r="O727" s="14"/>
    </row>
    <row r="728" spans="1:15" hidden="1" outlineLevel="3" x14ac:dyDescent="0.2">
      <c r="A728" s="110" t="s">
        <v>164</v>
      </c>
      <c r="B728" s="111">
        <v>800</v>
      </c>
      <c r="O728" s="14"/>
    </row>
    <row r="729" spans="1:15" hidden="1" outlineLevel="3" x14ac:dyDescent="0.2">
      <c r="A729" s="110" t="s">
        <v>130</v>
      </c>
      <c r="B729" s="111">
        <v>100</v>
      </c>
      <c r="O729" s="14"/>
    </row>
    <row r="730" spans="1:15" hidden="1" outlineLevel="3" x14ac:dyDescent="0.2">
      <c r="A730" s="110" t="s">
        <v>131</v>
      </c>
      <c r="B730" s="111">
        <v>2000</v>
      </c>
      <c r="O730" s="14"/>
    </row>
    <row r="731" spans="1:15" hidden="1" outlineLevel="3" x14ac:dyDescent="0.2">
      <c r="A731" s="110" t="s">
        <v>132</v>
      </c>
      <c r="B731" s="111">
        <v>700</v>
      </c>
      <c r="O731" s="14"/>
    </row>
    <row r="732" spans="1:15" hidden="1" outlineLevel="3" x14ac:dyDescent="0.2">
      <c r="A732" s="110" t="s">
        <v>133</v>
      </c>
      <c r="B732" s="111">
        <v>500</v>
      </c>
      <c r="O732" s="14"/>
    </row>
    <row r="733" spans="1:15" hidden="1" outlineLevel="3" x14ac:dyDescent="0.2">
      <c r="A733" s="110" t="s">
        <v>149</v>
      </c>
      <c r="B733" s="111">
        <v>450</v>
      </c>
      <c r="O733" s="14"/>
    </row>
    <row r="734" spans="1:15" hidden="1" outlineLevel="3" x14ac:dyDescent="0.2">
      <c r="A734" s="110" t="s">
        <v>134</v>
      </c>
      <c r="B734" s="111">
        <v>120000</v>
      </c>
      <c r="O734" s="14"/>
    </row>
    <row r="735" spans="1:15" hidden="1" outlineLevel="3" x14ac:dyDescent="0.2">
      <c r="A735" s="110" t="s">
        <v>135</v>
      </c>
      <c r="B735" s="111">
        <v>1700</v>
      </c>
      <c r="O735" s="14"/>
    </row>
    <row r="736" spans="1:15" hidden="1" outlineLevel="3" x14ac:dyDescent="0.2">
      <c r="A736" s="110" t="s">
        <v>136</v>
      </c>
      <c r="B736" s="111">
        <v>500</v>
      </c>
      <c r="O736" s="14"/>
    </row>
    <row r="737" spans="1:15" hidden="1" outlineLevel="3" x14ac:dyDescent="0.2">
      <c r="A737" s="110" t="s">
        <v>137</v>
      </c>
      <c r="B737" s="111">
        <v>2000</v>
      </c>
      <c r="O737" s="14"/>
    </row>
    <row r="738" spans="1:15" hidden="1" outlineLevel="3" x14ac:dyDescent="0.2">
      <c r="A738" s="110" t="s">
        <v>160</v>
      </c>
      <c r="B738" s="111">
        <v>11100</v>
      </c>
      <c r="O738" s="14"/>
    </row>
    <row r="739" spans="1:15" hidden="1" outlineLevel="3" x14ac:dyDescent="0.2">
      <c r="A739" s="110" t="s">
        <v>182</v>
      </c>
      <c r="B739" s="111">
        <v>23500</v>
      </c>
      <c r="O739" s="14"/>
    </row>
    <row r="740" spans="1:15" hidden="1" outlineLevel="3" x14ac:dyDescent="0.2">
      <c r="A740" s="110" t="s">
        <v>68</v>
      </c>
      <c r="B740" s="111">
        <v>7000</v>
      </c>
      <c r="O740" s="14"/>
    </row>
    <row r="741" spans="1:15" hidden="1" outlineLevel="3" x14ac:dyDescent="0.2">
      <c r="A741" s="110" t="s">
        <v>165</v>
      </c>
      <c r="B741" s="111">
        <v>2700</v>
      </c>
      <c r="O741" s="14"/>
    </row>
    <row r="742" spans="1:15" hidden="1" outlineLevel="3" x14ac:dyDescent="0.2">
      <c r="A742" s="110" t="s">
        <v>138</v>
      </c>
      <c r="B742" s="111">
        <v>500</v>
      </c>
      <c r="O742" s="14"/>
    </row>
    <row r="743" spans="1:15" hidden="1" outlineLevel="3" x14ac:dyDescent="0.2">
      <c r="A743" s="110" t="s">
        <v>177</v>
      </c>
      <c r="B743" s="111">
        <v>100</v>
      </c>
      <c r="O743" s="14"/>
    </row>
    <row r="744" spans="1:15" hidden="1" outlineLevel="3" x14ac:dyDescent="0.2">
      <c r="A744" s="110" t="s">
        <v>223</v>
      </c>
      <c r="B744" s="111">
        <v>6000</v>
      </c>
      <c r="O744" s="14"/>
    </row>
    <row r="745" spans="1:15" hidden="1" outlineLevel="3" x14ac:dyDescent="0.2">
      <c r="A745" s="110" t="s">
        <v>166</v>
      </c>
      <c r="B745" s="111">
        <v>2500</v>
      </c>
      <c r="O745" s="14"/>
    </row>
    <row r="746" spans="1:15" hidden="1" outlineLevel="3" x14ac:dyDescent="0.2">
      <c r="A746" s="110" t="s">
        <v>155</v>
      </c>
      <c r="B746" s="111">
        <v>500</v>
      </c>
      <c r="O746" s="14"/>
    </row>
    <row r="747" spans="1:15" hidden="1" outlineLevel="3" x14ac:dyDescent="0.2">
      <c r="A747" s="110" t="s">
        <v>224</v>
      </c>
      <c r="B747" s="111">
        <v>500</v>
      </c>
      <c r="O747" s="14"/>
    </row>
    <row r="748" spans="1:15" ht="15.75" hidden="1" outlineLevel="2" collapsed="1" x14ac:dyDescent="0.25">
      <c r="A748" s="114" t="s">
        <v>333</v>
      </c>
      <c r="B748" s="113">
        <f>SUM(B712:B747)</f>
        <v>846965.08849999995</v>
      </c>
      <c r="O748" s="14"/>
    </row>
    <row r="749" spans="1:15" hidden="1" outlineLevel="2" x14ac:dyDescent="0.2">
      <c r="A749" s="22"/>
      <c r="B749" s="111"/>
      <c r="O749" s="14"/>
    </row>
    <row r="750" spans="1:15" ht="15.75" hidden="1" outlineLevel="1" collapsed="1" x14ac:dyDescent="0.25">
      <c r="A750" s="107" t="s">
        <v>225</v>
      </c>
      <c r="B750" s="108">
        <f>SUM(B748,B710,B679,B636)</f>
        <v>7706988.5427674996</v>
      </c>
      <c r="O750" s="14"/>
    </row>
    <row r="751" spans="1:15" ht="15.75" hidden="1" outlineLevel="2" x14ac:dyDescent="0.25">
      <c r="A751" s="107"/>
      <c r="B751" s="108"/>
      <c r="O751" s="14"/>
    </row>
    <row r="752" spans="1:15" hidden="1" outlineLevel="3" x14ac:dyDescent="0.2">
      <c r="A752" s="110" t="s">
        <v>126</v>
      </c>
      <c r="B752" s="111">
        <v>479968</v>
      </c>
      <c r="O752" s="14"/>
    </row>
    <row r="753" spans="1:15" hidden="1" outlineLevel="3" x14ac:dyDescent="0.2">
      <c r="A753" s="110" t="s">
        <v>141</v>
      </c>
      <c r="B753" s="111">
        <v>350</v>
      </c>
      <c r="O753" s="14"/>
    </row>
    <row r="754" spans="1:15" hidden="1" outlineLevel="3" x14ac:dyDescent="0.2">
      <c r="A754" s="110" t="s">
        <v>142</v>
      </c>
      <c r="B754" s="111">
        <v>600</v>
      </c>
      <c r="O754" s="14"/>
    </row>
    <row r="755" spans="1:15" hidden="1" outlineLevel="3" x14ac:dyDescent="0.2">
      <c r="A755" s="110" t="s">
        <v>143</v>
      </c>
      <c r="B755" s="111">
        <v>19020</v>
      </c>
      <c r="O755" s="14"/>
    </row>
    <row r="756" spans="1:15" hidden="1" outlineLevel="3" x14ac:dyDescent="0.2">
      <c r="A756" s="110" t="s">
        <v>127</v>
      </c>
      <c r="B756" s="111">
        <v>37043.675000000003</v>
      </c>
      <c r="O756" s="14"/>
    </row>
    <row r="757" spans="1:15" hidden="1" outlineLevel="3" x14ac:dyDescent="0.2">
      <c r="A757" s="110" t="s">
        <v>144</v>
      </c>
      <c r="B757" s="111">
        <v>16763</v>
      </c>
      <c r="O757" s="14"/>
    </row>
    <row r="758" spans="1:15" hidden="1" outlineLevel="3" x14ac:dyDescent="0.2">
      <c r="A758" s="110" t="s">
        <v>145</v>
      </c>
      <c r="B758" s="111">
        <v>2028</v>
      </c>
      <c r="O758" s="14"/>
    </row>
    <row r="759" spans="1:15" hidden="1" outlineLevel="3" x14ac:dyDescent="0.2">
      <c r="A759" s="110" t="s">
        <v>146</v>
      </c>
      <c r="B759" s="111">
        <v>2000</v>
      </c>
      <c r="O759" s="14"/>
    </row>
    <row r="760" spans="1:15" hidden="1" outlineLevel="3" x14ac:dyDescent="0.2">
      <c r="A760" s="110" t="s">
        <v>128</v>
      </c>
      <c r="B760" s="111">
        <v>1500</v>
      </c>
      <c r="O760" s="14"/>
    </row>
    <row r="761" spans="1:15" hidden="1" outlineLevel="3" x14ac:dyDescent="0.2">
      <c r="A761" s="110" t="s">
        <v>199</v>
      </c>
      <c r="B761" s="111">
        <v>42000</v>
      </c>
      <c r="O761" s="14"/>
    </row>
    <row r="762" spans="1:15" hidden="1" outlineLevel="3" x14ac:dyDescent="0.2">
      <c r="A762" s="110" t="s">
        <v>163</v>
      </c>
      <c r="B762" s="111">
        <v>400</v>
      </c>
      <c r="O762" s="14"/>
    </row>
    <row r="763" spans="1:15" hidden="1" outlineLevel="3" x14ac:dyDescent="0.2">
      <c r="A763" s="110" t="s">
        <v>174</v>
      </c>
      <c r="B763" s="111">
        <v>4000</v>
      </c>
      <c r="O763" s="14"/>
    </row>
    <row r="764" spans="1:15" hidden="1" outlineLevel="3" x14ac:dyDescent="0.2">
      <c r="A764" s="110" t="s">
        <v>185</v>
      </c>
      <c r="B764" s="111">
        <v>37000</v>
      </c>
      <c r="O764" s="14"/>
    </row>
    <row r="765" spans="1:15" hidden="1" outlineLevel="3" x14ac:dyDescent="0.2">
      <c r="A765" s="110" t="s">
        <v>226</v>
      </c>
      <c r="B765" s="111">
        <v>3500</v>
      </c>
      <c r="O765" s="14"/>
    </row>
    <row r="766" spans="1:15" hidden="1" outlineLevel="3" x14ac:dyDescent="0.2">
      <c r="A766" s="110" t="s">
        <v>164</v>
      </c>
      <c r="B766" s="111">
        <v>3190</v>
      </c>
      <c r="O766" s="14"/>
    </row>
    <row r="767" spans="1:15" hidden="1" outlineLevel="3" x14ac:dyDescent="0.2">
      <c r="A767" s="110" t="s">
        <v>131</v>
      </c>
      <c r="B767" s="111">
        <v>3000</v>
      </c>
      <c r="O767" s="14"/>
    </row>
    <row r="768" spans="1:15" hidden="1" outlineLevel="3" x14ac:dyDescent="0.2">
      <c r="A768" s="110" t="s">
        <v>133</v>
      </c>
      <c r="B768" s="111">
        <v>644</v>
      </c>
      <c r="O768" s="14"/>
    </row>
    <row r="769" spans="1:15" hidden="1" outlineLevel="3" x14ac:dyDescent="0.2">
      <c r="A769" s="110" t="s">
        <v>134</v>
      </c>
      <c r="B769" s="111">
        <v>3500</v>
      </c>
      <c r="O769" s="14"/>
    </row>
    <row r="770" spans="1:15" hidden="1" outlineLevel="3" x14ac:dyDescent="0.2">
      <c r="A770" s="110" t="s">
        <v>135</v>
      </c>
      <c r="B770" s="111">
        <v>1700</v>
      </c>
      <c r="O770" s="14"/>
    </row>
    <row r="771" spans="1:15" hidden="1" outlineLevel="3" x14ac:dyDescent="0.2">
      <c r="A771" s="110" t="s">
        <v>136</v>
      </c>
      <c r="B771" s="111">
        <v>425</v>
      </c>
      <c r="O771" s="14"/>
    </row>
    <row r="772" spans="1:15" hidden="1" outlineLevel="3" x14ac:dyDescent="0.2">
      <c r="A772" s="110" t="s">
        <v>137</v>
      </c>
      <c r="B772" s="111">
        <v>18000</v>
      </c>
      <c r="O772" s="14"/>
    </row>
    <row r="773" spans="1:15" hidden="1" outlineLevel="3" x14ac:dyDescent="0.2">
      <c r="A773" s="110" t="s">
        <v>160</v>
      </c>
      <c r="B773" s="111">
        <v>2000</v>
      </c>
      <c r="O773" s="14"/>
    </row>
    <row r="774" spans="1:15" hidden="1" outlineLevel="3" x14ac:dyDescent="0.2">
      <c r="A774" s="110" t="s">
        <v>182</v>
      </c>
      <c r="B774" s="111">
        <v>8000</v>
      </c>
      <c r="O774" s="14"/>
    </row>
    <row r="775" spans="1:15" hidden="1" outlineLevel="3" x14ac:dyDescent="0.2">
      <c r="A775" s="110" t="s">
        <v>220</v>
      </c>
      <c r="B775" s="111">
        <v>34000</v>
      </c>
      <c r="O775" s="14"/>
    </row>
    <row r="776" spans="1:15" hidden="1" outlineLevel="3" x14ac:dyDescent="0.2">
      <c r="A776" s="110" t="s">
        <v>68</v>
      </c>
      <c r="B776" s="111">
        <v>540</v>
      </c>
      <c r="O776" s="14"/>
    </row>
    <row r="777" spans="1:15" hidden="1" outlineLevel="3" x14ac:dyDescent="0.2">
      <c r="A777" s="110" t="s">
        <v>138</v>
      </c>
      <c r="B777" s="111">
        <v>1750</v>
      </c>
      <c r="O777" s="14"/>
    </row>
    <row r="778" spans="1:15" hidden="1" outlineLevel="3" x14ac:dyDescent="0.2">
      <c r="A778" s="110" t="s">
        <v>177</v>
      </c>
      <c r="B778" s="111">
        <v>2000</v>
      </c>
      <c r="O778" s="14"/>
    </row>
    <row r="779" spans="1:15" hidden="1" outlineLevel="3" x14ac:dyDescent="0.2">
      <c r="A779" s="110" t="s">
        <v>223</v>
      </c>
      <c r="B779" s="111">
        <v>3500</v>
      </c>
      <c r="O779" s="14"/>
    </row>
    <row r="780" spans="1:15" hidden="1" outlineLevel="3" x14ac:dyDescent="0.2">
      <c r="A780" s="110" t="s">
        <v>166</v>
      </c>
      <c r="B780" s="111">
        <v>2500</v>
      </c>
      <c r="O780" s="14"/>
    </row>
    <row r="781" spans="1:15" hidden="1" outlineLevel="3" x14ac:dyDescent="0.2">
      <c r="A781" s="110" t="s">
        <v>224</v>
      </c>
      <c r="B781" s="111">
        <v>780</v>
      </c>
      <c r="O781" s="14"/>
    </row>
    <row r="782" spans="1:15" ht="15.75" hidden="1" outlineLevel="2" collapsed="1" x14ac:dyDescent="0.25">
      <c r="A782" s="107" t="s">
        <v>228</v>
      </c>
      <c r="B782" s="35">
        <f>SUM(B752:B781)</f>
        <v>731701.67500000005</v>
      </c>
      <c r="O782" s="14"/>
    </row>
    <row r="783" spans="1:15" ht="15.75" hidden="1" outlineLevel="3" x14ac:dyDescent="0.25">
      <c r="A783" s="107"/>
      <c r="B783" s="35"/>
      <c r="O783" s="14"/>
    </row>
    <row r="784" spans="1:15" hidden="1" outlineLevel="3" x14ac:dyDescent="0.2">
      <c r="A784" s="110" t="s">
        <v>126</v>
      </c>
      <c r="B784" s="111">
        <v>216050</v>
      </c>
      <c r="O784" s="14"/>
    </row>
    <row r="785" spans="1:15" hidden="1" outlineLevel="3" x14ac:dyDescent="0.2">
      <c r="A785" s="110" t="s">
        <v>141</v>
      </c>
      <c r="B785" s="111">
        <v>150</v>
      </c>
      <c r="O785" s="14"/>
    </row>
    <row r="786" spans="1:15" hidden="1" outlineLevel="3" x14ac:dyDescent="0.2">
      <c r="A786" s="110" t="s">
        <v>143</v>
      </c>
      <c r="B786" s="111">
        <v>14265</v>
      </c>
      <c r="O786" s="14"/>
    </row>
    <row r="787" spans="1:15" hidden="1" outlineLevel="3" x14ac:dyDescent="0.2">
      <c r="A787" s="110" t="s">
        <v>127</v>
      </c>
      <c r="B787" s="111">
        <v>16656.400000000001</v>
      </c>
      <c r="O787" s="14"/>
    </row>
    <row r="788" spans="1:15" hidden="1" outlineLevel="3" x14ac:dyDescent="0.2">
      <c r="A788" s="110" t="s">
        <v>144</v>
      </c>
      <c r="B788" s="111">
        <v>37069.9</v>
      </c>
      <c r="O788" s="14"/>
    </row>
    <row r="789" spans="1:15" hidden="1" outlineLevel="3" x14ac:dyDescent="0.2">
      <c r="A789" s="110" t="s">
        <v>145</v>
      </c>
      <c r="B789" s="111">
        <v>2013</v>
      </c>
      <c r="O789" s="14"/>
    </row>
    <row r="790" spans="1:15" hidden="1" outlineLevel="3" x14ac:dyDescent="0.2">
      <c r="A790" s="110" t="s">
        <v>146</v>
      </c>
      <c r="B790" s="111">
        <v>1800</v>
      </c>
      <c r="O790" s="14"/>
    </row>
    <row r="791" spans="1:15" hidden="1" outlineLevel="3" x14ac:dyDescent="0.2">
      <c r="A791" s="110" t="s">
        <v>128</v>
      </c>
      <c r="B791" s="111">
        <v>2380</v>
      </c>
      <c r="O791" s="14"/>
    </row>
    <row r="792" spans="1:15" hidden="1" outlineLevel="3" x14ac:dyDescent="0.2">
      <c r="A792" s="110" t="s">
        <v>180</v>
      </c>
      <c r="B792" s="111">
        <v>8200</v>
      </c>
      <c r="O792" s="14"/>
    </row>
    <row r="793" spans="1:15" hidden="1" outlineLevel="3" x14ac:dyDescent="0.2">
      <c r="A793" s="110" t="s">
        <v>163</v>
      </c>
      <c r="B793" s="111">
        <v>1300</v>
      </c>
      <c r="O793" s="14"/>
    </row>
    <row r="794" spans="1:15" hidden="1" outlineLevel="3" x14ac:dyDescent="0.2">
      <c r="A794" s="110" t="s">
        <v>174</v>
      </c>
      <c r="B794" s="111">
        <v>1500</v>
      </c>
      <c r="O794" s="14"/>
    </row>
    <row r="795" spans="1:15" hidden="1" outlineLevel="3" x14ac:dyDescent="0.2">
      <c r="A795" s="110" t="s">
        <v>185</v>
      </c>
      <c r="B795" s="111">
        <v>500</v>
      </c>
      <c r="O795" s="14"/>
    </row>
    <row r="796" spans="1:15" hidden="1" outlineLevel="3" x14ac:dyDescent="0.2">
      <c r="A796" s="110" t="s">
        <v>130</v>
      </c>
      <c r="B796" s="111">
        <v>1000</v>
      </c>
      <c r="O796" s="14"/>
    </row>
    <row r="797" spans="1:15" hidden="1" outlineLevel="3" x14ac:dyDescent="0.2">
      <c r="A797" s="110" t="s">
        <v>131</v>
      </c>
      <c r="B797" s="111">
        <v>1226</v>
      </c>
      <c r="O797" s="14"/>
    </row>
    <row r="798" spans="1:15" hidden="1" outlineLevel="3" x14ac:dyDescent="0.2">
      <c r="A798" s="110" t="s">
        <v>133</v>
      </c>
      <c r="B798" s="111">
        <v>300</v>
      </c>
      <c r="O798" s="14"/>
    </row>
    <row r="799" spans="1:15" hidden="1" outlineLevel="3" x14ac:dyDescent="0.2">
      <c r="A799" s="110" t="s">
        <v>135</v>
      </c>
      <c r="B799" s="111">
        <v>500</v>
      </c>
      <c r="O799" s="14"/>
    </row>
    <row r="800" spans="1:15" hidden="1" outlineLevel="3" x14ac:dyDescent="0.2">
      <c r="A800" s="110" t="s">
        <v>136</v>
      </c>
      <c r="B800" s="111">
        <v>25</v>
      </c>
      <c r="O800" s="14"/>
    </row>
    <row r="801" spans="1:15" hidden="1" outlineLevel="3" x14ac:dyDescent="0.2">
      <c r="A801" s="110" t="s">
        <v>137</v>
      </c>
      <c r="B801" s="111">
        <v>5162</v>
      </c>
      <c r="O801" s="14"/>
    </row>
    <row r="802" spans="1:15" hidden="1" outlineLevel="3" x14ac:dyDescent="0.2">
      <c r="A802" s="110" t="s">
        <v>160</v>
      </c>
      <c r="B802" s="111">
        <v>2000</v>
      </c>
      <c r="O802" s="14"/>
    </row>
    <row r="803" spans="1:15" hidden="1" outlineLevel="3" x14ac:dyDescent="0.2">
      <c r="A803" s="110" t="s">
        <v>68</v>
      </c>
      <c r="B803" s="111">
        <v>8850</v>
      </c>
      <c r="O803" s="14"/>
    </row>
    <row r="804" spans="1:15" hidden="1" outlineLevel="3" x14ac:dyDescent="0.2">
      <c r="A804" s="110" t="s">
        <v>165</v>
      </c>
      <c r="B804" s="111">
        <v>1950</v>
      </c>
      <c r="O804" s="14"/>
    </row>
    <row r="805" spans="1:15" hidden="1" outlineLevel="3" x14ac:dyDescent="0.2">
      <c r="A805" s="110" t="s">
        <v>138</v>
      </c>
      <c r="B805" s="111">
        <v>200</v>
      </c>
      <c r="O805" s="14"/>
    </row>
    <row r="806" spans="1:15" hidden="1" outlineLevel="3" x14ac:dyDescent="0.2">
      <c r="A806" s="110" t="s">
        <v>161</v>
      </c>
      <c r="B806" s="111">
        <v>100</v>
      </c>
      <c r="O806" s="14"/>
    </row>
    <row r="807" spans="1:15" hidden="1" outlineLevel="3" x14ac:dyDescent="0.2">
      <c r="A807" s="110" t="s">
        <v>196</v>
      </c>
      <c r="B807" s="111">
        <v>750</v>
      </c>
      <c r="O807" s="14"/>
    </row>
    <row r="808" spans="1:15" hidden="1" outlineLevel="3" x14ac:dyDescent="0.2">
      <c r="A808" s="110" t="s">
        <v>166</v>
      </c>
      <c r="B808" s="111">
        <v>1300</v>
      </c>
      <c r="O808" s="14"/>
    </row>
    <row r="809" spans="1:15" ht="15.75" hidden="1" outlineLevel="2" collapsed="1" x14ac:dyDescent="0.25">
      <c r="A809" s="107" t="s">
        <v>229</v>
      </c>
      <c r="B809" s="35">
        <f>SUM(B784:B808)</f>
        <v>325247.3</v>
      </c>
      <c r="O809" s="14"/>
    </row>
    <row r="810" spans="1:15" ht="15.75" hidden="1" outlineLevel="3" x14ac:dyDescent="0.25">
      <c r="A810" s="107"/>
      <c r="B810" s="35"/>
      <c r="O810" s="14"/>
    </row>
    <row r="811" spans="1:15" hidden="1" outlineLevel="3" x14ac:dyDescent="0.2">
      <c r="A811" s="110" t="s">
        <v>126</v>
      </c>
      <c r="B811" s="111">
        <v>82302</v>
      </c>
      <c r="O811" s="14"/>
    </row>
    <row r="812" spans="1:15" hidden="1" outlineLevel="3" x14ac:dyDescent="0.2">
      <c r="A812" s="110" t="s">
        <v>141</v>
      </c>
      <c r="B812" s="111">
        <v>78</v>
      </c>
      <c r="O812" s="14"/>
    </row>
    <row r="813" spans="1:15" hidden="1" outlineLevel="3" x14ac:dyDescent="0.2">
      <c r="A813" s="110" t="s">
        <v>142</v>
      </c>
      <c r="B813" s="111">
        <v>450</v>
      </c>
      <c r="O813" s="14"/>
    </row>
    <row r="814" spans="1:15" hidden="1" outlineLevel="3" x14ac:dyDescent="0.2">
      <c r="A814" s="110" t="s">
        <v>143</v>
      </c>
      <c r="B814" s="111">
        <v>9510</v>
      </c>
      <c r="O814" s="14"/>
    </row>
    <row r="815" spans="1:15" hidden="1" outlineLevel="3" x14ac:dyDescent="0.2">
      <c r="A815" s="110" t="s">
        <v>127</v>
      </c>
      <c r="B815" s="111">
        <v>6394.3919999999998</v>
      </c>
      <c r="O815" s="14"/>
    </row>
    <row r="816" spans="1:15" hidden="1" outlineLevel="3" x14ac:dyDescent="0.2">
      <c r="A816" s="110" t="s">
        <v>144</v>
      </c>
      <c r="B816" s="111">
        <v>9522</v>
      </c>
      <c r="O816" s="14"/>
    </row>
    <row r="817" spans="1:15" hidden="1" outlineLevel="3" x14ac:dyDescent="0.2">
      <c r="A817" s="110" t="s">
        <v>145</v>
      </c>
      <c r="B817" s="111">
        <v>906</v>
      </c>
      <c r="O817" s="14"/>
    </row>
    <row r="818" spans="1:15" hidden="1" outlineLevel="3" x14ac:dyDescent="0.2">
      <c r="A818" s="110" t="s">
        <v>146</v>
      </c>
      <c r="B818" s="111">
        <v>1100</v>
      </c>
      <c r="O818" s="14"/>
    </row>
    <row r="819" spans="1:15" hidden="1" outlineLevel="3" x14ac:dyDescent="0.2">
      <c r="A819" s="110" t="s">
        <v>128</v>
      </c>
      <c r="B819" s="111">
        <v>500</v>
      </c>
      <c r="O819" s="14"/>
    </row>
    <row r="820" spans="1:15" hidden="1" outlineLevel="3" x14ac:dyDescent="0.2">
      <c r="A820" s="110" t="s">
        <v>174</v>
      </c>
      <c r="B820" s="111">
        <v>500</v>
      </c>
      <c r="O820" s="14"/>
    </row>
    <row r="821" spans="1:15" hidden="1" outlineLevel="3" x14ac:dyDescent="0.2">
      <c r="A821" s="110" t="s">
        <v>185</v>
      </c>
      <c r="B821" s="111">
        <v>1000</v>
      </c>
      <c r="O821" s="14"/>
    </row>
    <row r="822" spans="1:15" hidden="1" outlineLevel="3" x14ac:dyDescent="0.2">
      <c r="A822" s="110" t="s">
        <v>131</v>
      </c>
      <c r="B822" s="111">
        <v>2475</v>
      </c>
      <c r="O822" s="14"/>
    </row>
    <row r="823" spans="1:15" hidden="1" outlineLevel="3" x14ac:dyDescent="0.2">
      <c r="A823" s="110" t="s">
        <v>133</v>
      </c>
      <c r="B823" s="111">
        <v>1000</v>
      </c>
      <c r="O823" s="14"/>
    </row>
    <row r="824" spans="1:15" hidden="1" outlineLevel="3" x14ac:dyDescent="0.2">
      <c r="A824" s="110" t="s">
        <v>134</v>
      </c>
      <c r="B824" s="111">
        <v>15000</v>
      </c>
      <c r="O824" s="14"/>
    </row>
    <row r="825" spans="1:15" hidden="1" outlineLevel="3" x14ac:dyDescent="0.2">
      <c r="A825" s="110" t="s">
        <v>135</v>
      </c>
      <c r="B825" s="111">
        <v>600</v>
      </c>
      <c r="O825" s="14"/>
    </row>
    <row r="826" spans="1:15" hidden="1" outlineLevel="3" x14ac:dyDescent="0.2">
      <c r="A826" s="110" t="s">
        <v>136</v>
      </c>
      <c r="B826" s="111">
        <v>200</v>
      </c>
      <c r="O826" s="14"/>
    </row>
    <row r="827" spans="1:15" hidden="1" outlineLevel="3" x14ac:dyDescent="0.2">
      <c r="A827" s="110" t="s">
        <v>137</v>
      </c>
      <c r="B827" s="111">
        <v>13000</v>
      </c>
      <c r="O827" s="14"/>
    </row>
    <row r="828" spans="1:15" hidden="1" outlineLevel="3" x14ac:dyDescent="0.2">
      <c r="A828" s="110" t="s">
        <v>281</v>
      </c>
      <c r="B828" s="111">
        <v>12000</v>
      </c>
      <c r="O828" s="14"/>
    </row>
    <row r="829" spans="1:15" hidden="1" outlineLevel="3" x14ac:dyDescent="0.2">
      <c r="A829" s="110" t="s">
        <v>68</v>
      </c>
      <c r="B829" s="111">
        <v>20</v>
      </c>
      <c r="O829" s="14"/>
    </row>
    <row r="830" spans="1:15" hidden="1" outlineLevel="3" x14ac:dyDescent="0.2">
      <c r="A830" s="110" t="s">
        <v>138</v>
      </c>
      <c r="B830" s="111">
        <v>1000</v>
      </c>
      <c r="O830" s="14"/>
    </row>
    <row r="831" spans="1:15" hidden="1" outlineLevel="3" x14ac:dyDescent="0.2">
      <c r="A831" s="110" t="s">
        <v>246</v>
      </c>
      <c r="B831" s="111">
        <v>300</v>
      </c>
      <c r="O831" s="14"/>
    </row>
    <row r="832" spans="1:15" hidden="1" outlineLevel="3" x14ac:dyDescent="0.2">
      <c r="A832" s="110" t="s">
        <v>167</v>
      </c>
      <c r="B832" s="111">
        <v>2500</v>
      </c>
      <c r="O832" s="14"/>
    </row>
    <row r="833" spans="1:15" ht="15.75" hidden="1" outlineLevel="2" collapsed="1" x14ac:dyDescent="0.25">
      <c r="A833" s="107" t="s">
        <v>230</v>
      </c>
      <c r="B833" s="35">
        <f>SUM(B811:B832)</f>
        <v>160357.39199999999</v>
      </c>
      <c r="O833" s="14"/>
    </row>
    <row r="834" spans="1:15" ht="15.75" hidden="1" outlineLevel="3" x14ac:dyDescent="0.25">
      <c r="A834" s="107"/>
      <c r="B834" s="35"/>
      <c r="O834" s="14"/>
    </row>
    <row r="835" spans="1:15" hidden="1" outlineLevel="3" x14ac:dyDescent="0.2">
      <c r="A835" s="110" t="s">
        <v>126</v>
      </c>
      <c r="B835" s="111">
        <v>243449</v>
      </c>
      <c r="O835" s="14"/>
    </row>
    <row r="836" spans="1:15" hidden="1" outlineLevel="3" x14ac:dyDescent="0.2">
      <c r="A836" s="110" t="s">
        <v>141</v>
      </c>
      <c r="B836" s="111">
        <v>156</v>
      </c>
      <c r="O836" s="14"/>
    </row>
    <row r="837" spans="1:15" hidden="1" outlineLevel="3" x14ac:dyDescent="0.2">
      <c r="A837" s="110" t="s">
        <v>143</v>
      </c>
      <c r="B837" s="111">
        <v>9510</v>
      </c>
      <c r="O837" s="14"/>
    </row>
    <row r="838" spans="1:15" hidden="1" outlineLevel="3" x14ac:dyDescent="0.2">
      <c r="A838" s="110" t="s">
        <v>127</v>
      </c>
      <c r="B838" s="111">
        <v>21888.784</v>
      </c>
      <c r="O838" s="14"/>
    </row>
    <row r="839" spans="1:15" hidden="1" outlineLevel="3" x14ac:dyDescent="0.2">
      <c r="A839" s="110" t="s">
        <v>144</v>
      </c>
      <c r="B839" s="111">
        <v>21393</v>
      </c>
      <c r="O839" s="14"/>
    </row>
    <row r="840" spans="1:15" hidden="1" outlineLevel="3" x14ac:dyDescent="0.2">
      <c r="A840" s="110" t="s">
        <v>145</v>
      </c>
      <c r="B840" s="111">
        <v>4644</v>
      </c>
      <c r="O840" s="14"/>
    </row>
    <row r="841" spans="1:15" hidden="1" outlineLevel="3" x14ac:dyDescent="0.2">
      <c r="A841" s="110" t="s">
        <v>146</v>
      </c>
      <c r="B841" s="111">
        <v>2200</v>
      </c>
      <c r="O841" s="14"/>
    </row>
    <row r="842" spans="1:15" hidden="1" outlineLevel="3" x14ac:dyDescent="0.2">
      <c r="A842" s="110" t="s">
        <v>158</v>
      </c>
      <c r="B842" s="111">
        <v>5000</v>
      </c>
      <c r="O842" s="14"/>
    </row>
    <row r="843" spans="1:15" hidden="1" outlineLevel="3" x14ac:dyDescent="0.2">
      <c r="A843" s="110" t="s">
        <v>128</v>
      </c>
      <c r="B843" s="111">
        <v>2000</v>
      </c>
      <c r="O843" s="14"/>
    </row>
    <row r="844" spans="1:15" hidden="1" outlineLevel="3" x14ac:dyDescent="0.2">
      <c r="A844" s="110" t="s">
        <v>199</v>
      </c>
      <c r="B844" s="111">
        <v>17500</v>
      </c>
      <c r="O844" s="14"/>
    </row>
    <row r="845" spans="1:15" hidden="1" outlineLevel="3" x14ac:dyDescent="0.2">
      <c r="A845" s="110" t="s">
        <v>163</v>
      </c>
      <c r="B845" s="111">
        <v>1400</v>
      </c>
      <c r="O845" s="14"/>
    </row>
    <row r="846" spans="1:15" hidden="1" outlineLevel="3" x14ac:dyDescent="0.2">
      <c r="A846" s="110" t="s">
        <v>148</v>
      </c>
      <c r="B846" s="111">
        <v>3340</v>
      </c>
      <c r="O846" s="14"/>
    </row>
    <row r="847" spans="1:15" hidden="1" outlineLevel="3" x14ac:dyDescent="0.2">
      <c r="A847" s="110" t="s">
        <v>185</v>
      </c>
      <c r="B847" s="111">
        <v>5000</v>
      </c>
      <c r="O847" s="14"/>
    </row>
    <row r="848" spans="1:15" hidden="1" outlineLevel="3" x14ac:dyDescent="0.2">
      <c r="A848" s="110" t="s">
        <v>164</v>
      </c>
      <c r="B848" s="111">
        <v>1000</v>
      </c>
      <c r="O848" s="14"/>
    </row>
    <row r="849" spans="1:15" hidden="1" outlineLevel="3" x14ac:dyDescent="0.2">
      <c r="A849" s="110" t="s">
        <v>131</v>
      </c>
      <c r="B849" s="111">
        <v>2780</v>
      </c>
      <c r="O849" s="14"/>
    </row>
    <row r="850" spans="1:15" hidden="1" outlineLevel="3" x14ac:dyDescent="0.2">
      <c r="A850" s="110" t="s">
        <v>132</v>
      </c>
      <c r="B850" s="111">
        <v>50</v>
      </c>
      <c r="O850" s="14"/>
    </row>
    <row r="851" spans="1:15" hidden="1" outlineLevel="3" x14ac:dyDescent="0.2">
      <c r="A851" s="110" t="s">
        <v>133</v>
      </c>
      <c r="B851" s="111">
        <v>150</v>
      </c>
      <c r="O851" s="14"/>
    </row>
    <row r="852" spans="1:15" hidden="1" outlineLevel="3" x14ac:dyDescent="0.2">
      <c r="A852" s="110" t="s">
        <v>134</v>
      </c>
      <c r="B852" s="111">
        <v>20130</v>
      </c>
      <c r="O852" s="14"/>
    </row>
    <row r="853" spans="1:15" hidden="1" outlineLevel="3" x14ac:dyDescent="0.2">
      <c r="A853" s="110" t="s">
        <v>135</v>
      </c>
      <c r="B853" s="111">
        <v>1250</v>
      </c>
      <c r="O853" s="14"/>
    </row>
    <row r="854" spans="1:15" hidden="1" outlineLevel="3" x14ac:dyDescent="0.2">
      <c r="A854" s="110" t="s">
        <v>137</v>
      </c>
      <c r="B854" s="111">
        <v>30000</v>
      </c>
      <c r="O854" s="14"/>
    </row>
    <row r="855" spans="1:15" hidden="1" outlineLevel="3" x14ac:dyDescent="0.2">
      <c r="A855" s="110" t="s">
        <v>160</v>
      </c>
      <c r="B855" s="111">
        <v>704</v>
      </c>
      <c r="O855" s="14"/>
    </row>
    <row r="856" spans="1:15" hidden="1" outlineLevel="3" x14ac:dyDescent="0.2">
      <c r="A856" s="110" t="s">
        <v>182</v>
      </c>
      <c r="B856" s="111">
        <v>1700</v>
      </c>
      <c r="O856" s="14"/>
    </row>
    <row r="857" spans="1:15" hidden="1" outlineLevel="3" x14ac:dyDescent="0.2">
      <c r="A857" s="110" t="s">
        <v>68</v>
      </c>
      <c r="B857" s="111">
        <v>1000</v>
      </c>
      <c r="O857" s="14"/>
    </row>
    <row r="858" spans="1:15" hidden="1" outlineLevel="3" x14ac:dyDescent="0.2">
      <c r="A858" s="110" t="s">
        <v>138</v>
      </c>
      <c r="B858" s="111">
        <v>16000</v>
      </c>
      <c r="O858" s="14"/>
    </row>
    <row r="859" spans="1:15" hidden="1" outlineLevel="3" x14ac:dyDescent="0.2">
      <c r="A859" s="110" t="s">
        <v>161</v>
      </c>
      <c r="B859" s="111">
        <v>300</v>
      </c>
      <c r="O859" s="14"/>
    </row>
    <row r="860" spans="1:15" hidden="1" outlineLevel="3" x14ac:dyDescent="0.2">
      <c r="A860" s="110" t="s">
        <v>223</v>
      </c>
      <c r="B860" s="111">
        <v>1000</v>
      </c>
      <c r="O860" s="14"/>
    </row>
    <row r="861" spans="1:15" ht="15.75" hidden="1" outlineLevel="2" collapsed="1" x14ac:dyDescent="0.25">
      <c r="A861" s="107" t="s">
        <v>48</v>
      </c>
      <c r="B861" s="35">
        <f>SUM(B835:B860)</f>
        <v>413544.78399999999</v>
      </c>
      <c r="O861" s="14"/>
    </row>
    <row r="862" spans="1:15" ht="15.75" hidden="1" outlineLevel="3" x14ac:dyDescent="0.25">
      <c r="A862" s="107"/>
      <c r="B862" s="35"/>
      <c r="O862" s="14"/>
    </row>
    <row r="863" spans="1:15" hidden="1" outlineLevel="3" x14ac:dyDescent="0.2">
      <c r="A863" s="110" t="s">
        <v>126</v>
      </c>
      <c r="B863" s="111">
        <v>1000933.57</v>
      </c>
      <c r="O863" s="14"/>
    </row>
    <row r="864" spans="1:15" hidden="1" outlineLevel="3" x14ac:dyDescent="0.2">
      <c r="A864" s="110" t="s">
        <v>140</v>
      </c>
      <c r="B864" s="111">
        <v>9000</v>
      </c>
      <c r="O864" s="14"/>
    </row>
    <row r="865" spans="1:15" hidden="1" outlineLevel="3" x14ac:dyDescent="0.2">
      <c r="A865" s="110" t="s">
        <v>141</v>
      </c>
      <c r="B865" s="111">
        <v>6500</v>
      </c>
      <c r="O865" s="14"/>
    </row>
    <row r="866" spans="1:15" hidden="1" outlineLevel="3" x14ac:dyDescent="0.2">
      <c r="A866" s="110" t="s">
        <v>170</v>
      </c>
      <c r="B866" s="111">
        <v>10500</v>
      </c>
      <c r="O866" s="14"/>
    </row>
    <row r="867" spans="1:15" hidden="1" outlineLevel="3" x14ac:dyDescent="0.2">
      <c r="A867" s="110" t="s">
        <v>143</v>
      </c>
      <c r="B867" s="111">
        <v>256770</v>
      </c>
      <c r="O867" s="14"/>
    </row>
    <row r="868" spans="1:15" hidden="1" outlineLevel="3" x14ac:dyDescent="0.2">
      <c r="A868" s="110" t="s">
        <v>127</v>
      </c>
      <c r="B868" s="111">
        <v>79548.798104999994</v>
      </c>
      <c r="O868" s="14"/>
    </row>
    <row r="869" spans="1:15" hidden="1" outlineLevel="3" x14ac:dyDescent="0.2">
      <c r="A869" s="110" t="s">
        <v>144</v>
      </c>
      <c r="B869" s="111">
        <v>177046.07029249999</v>
      </c>
      <c r="O869" s="14"/>
    </row>
    <row r="870" spans="1:15" hidden="1" outlineLevel="3" x14ac:dyDescent="0.2">
      <c r="A870" s="110" t="s">
        <v>145</v>
      </c>
      <c r="B870" s="111">
        <v>13060</v>
      </c>
      <c r="O870" s="14"/>
    </row>
    <row r="871" spans="1:15" hidden="1" outlineLevel="3" x14ac:dyDescent="0.2">
      <c r="A871" s="110" t="s">
        <v>146</v>
      </c>
      <c r="B871" s="111">
        <v>14200</v>
      </c>
      <c r="O871" s="14"/>
    </row>
    <row r="872" spans="1:15" hidden="1" outlineLevel="3" x14ac:dyDescent="0.2">
      <c r="A872" s="110" t="s">
        <v>171</v>
      </c>
      <c r="B872" s="111">
        <v>200</v>
      </c>
      <c r="O872" s="14"/>
    </row>
    <row r="873" spans="1:15" hidden="1" outlineLevel="3" x14ac:dyDescent="0.2">
      <c r="A873" s="110" t="s">
        <v>128</v>
      </c>
      <c r="B873" s="111">
        <v>10070</v>
      </c>
      <c r="O873" s="14"/>
    </row>
    <row r="874" spans="1:15" hidden="1" outlineLevel="3" x14ac:dyDescent="0.2">
      <c r="A874" s="110" t="s">
        <v>199</v>
      </c>
      <c r="B874" s="111">
        <v>342000</v>
      </c>
      <c r="O874" s="14"/>
    </row>
    <row r="875" spans="1:15" hidden="1" outlineLevel="3" x14ac:dyDescent="0.2">
      <c r="A875" s="110" t="s">
        <v>200</v>
      </c>
      <c r="B875" s="111">
        <v>1300</v>
      </c>
      <c r="O875" s="14"/>
    </row>
    <row r="876" spans="1:15" hidden="1" outlineLevel="3" x14ac:dyDescent="0.2">
      <c r="A876" s="110" t="s">
        <v>231</v>
      </c>
      <c r="B876" s="111">
        <v>900</v>
      </c>
      <c r="O876" s="14"/>
    </row>
    <row r="877" spans="1:15" hidden="1" outlineLevel="3" x14ac:dyDescent="0.2">
      <c r="A877" s="110" t="s">
        <v>179</v>
      </c>
      <c r="B877" s="111">
        <v>190528</v>
      </c>
      <c r="O877" s="14"/>
    </row>
    <row r="878" spans="1:15" hidden="1" outlineLevel="3" x14ac:dyDescent="0.2">
      <c r="A878" s="110" t="s">
        <v>163</v>
      </c>
      <c r="B878" s="111">
        <v>5050</v>
      </c>
      <c r="O878" s="14"/>
    </row>
    <row r="879" spans="1:15" hidden="1" outlineLevel="3" x14ac:dyDescent="0.2">
      <c r="A879" s="110" t="s">
        <v>174</v>
      </c>
      <c r="B879" s="111">
        <v>17500</v>
      </c>
      <c r="O879" s="14"/>
    </row>
    <row r="880" spans="1:15" hidden="1" outlineLevel="3" x14ac:dyDescent="0.2">
      <c r="A880" s="110" t="s">
        <v>148</v>
      </c>
      <c r="B880" s="111">
        <v>17250</v>
      </c>
      <c r="O880" s="14"/>
    </row>
    <row r="881" spans="1:15" hidden="1" outlineLevel="3" x14ac:dyDescent="0.2">
      <c r="A881" s="110" t="s">
        <v>185</v>
      </c>
      <c r="B881" s="111">
        <v>43500</v>
      </c>
      <c r="O881" s="14"/>
    </row>
    <row r="882" spans="1:15" hidden="1" outlineLevel="3" x14ac:dyDescent="0.2">
      <c r="A882" s="110" t="s">
        <v>226</v>
      </c>
      <c r="B882" s="111">
        <v>93150</v>
      </c>
      <c r="O882" s="14"/>
    </row>
    <row r="883" spans="1:15" hidden="1" outlineLevel="3" x14ac:dyDescent="0.2">
      <c r="A883" s="110" t="s">
        <v>232</v>
      </c>
      <c r="B883" s="111">
        <v>1850</v>
      </c>
      <c r="O883" s="14"/>
    </row>
    <row r="884" spans="1:15" hidden="1" outlineLevel="3" x14ac:dyDescent="0.2">
      <c r="A884" s="110" t="s">
        <v>233</v>
      </c>
      <c r="B884" s="111">
        <v>132500</v>
      </c>
      <c r="O884" s="14"/>
    </row>
    <row r="885" spans="1:15" hidden="1" outlineLevel="3" x14ac:dyDescent="0.2">
      <c r="A885" s="110" t="s">
        <v>131</v>
      </c>
      <c r="B885" s="111">
        <v>6700</v>
      </c>
      <c r="O885" s="14"/>
    </row>
    <row r="886" spans="1:15" hidden="1" outlineLevel="3" x14ac:dyDescent="0.2">
      <c r="A886" s="110" t="s">
        <v>133</v>
      </c>
      <c r="B886" s="111">
        <v>1645</v>
      </c>
      <c r="O886" s="14"/>
    </row>
    <row r="887" spans="1:15" hidden="1" outlineLevel="3" x14ac:dyDescent="0.2">
      <c r="A887" s="110" t="s">
        <v>134</v>
      </c>
      <c r="B887" s="111">
        <v>140000</v>
      </c>
      <c r="O887" s="14"/>
    </row>
    <row r="888" spans="1:15" hidden="1" outlineLevel="3" x14ac:dyDescent="0.2">
      <c r="A888" s="110" t="s">
        <v>137</v>
      </c>
      <c r="B888" s="111">
        <v>34900</v>
      </c>
      <c r="O888" s="14"/>
    </row>
    <row r="889" spans="1:15" hidden="1" outlineLevel="3" x14ac:dyDescent="0.2">
      <c r="A889" s="110" t="s">
        <v>160</v>
      </c>
      <c r="B889" s="111">
        <v>30849</v>
      </c>
      <c r="O889" s="14"/>
    </row>
    <row r="890" spans="1:15" hidden="1" outlineLevel="3" x14ac:dyDescent="0.2">
      <c r="A890" s="110" t="s">
        <v>182</v>
      </c>
      <c r="B890" s="111">
        <v>40000</v>
      </c>
      <c r="O890" s="14"/>
    </row>
    <row r="891" spans="1:15" hidden="1" outlineLevel="3" x14ac:dyDescent="0.2">
      <c r="A891" s="110" t="s">
        <v>220</v>
      </c>
      <c r="B891" s="111">
        <v>28700</v>
      </c>
      <c r="O891" s="14"/>
    </row>
    <row r="892" spans="1:15" hidden="1" outlineLevel="3" x14ac:dyDescent="0.2">
      <c r="A892" s="110" t="s">
        <v>68</v>
      </c>
      <c r="B892" s="111">
        <v>32800</v>
      </c>
      <c r="O892" s="14"/>
    </row>
    <row r="893" spans="1:15" hidden="1" outlineLevel="3" x14ac:dyDescent="0.2">
      <c r="A893" s="110" t="s">
        <v>165</v>
      </c>
      <c r="B893" s="111">
        <v>20700</v>
      </c>
      <c r="O893" s="14"/>
    </row>
    <row r="894" spans="1:15" hidden="1" outlineLevel="3" x14ac:dyDescent="0.2">
      <c r="A894" s="110" t="s">
        <v>138</v>
      </c>
      <c r="B894" s="111">
        <v>1000</v>
      </c>
      <c r="O894" s="14"/>
    </row>
    <row r="895" spans="1:15" hidden="1" outlineLevel="3" x14ac:dyDescent="0.2">
      <c r="A895" s="110" t="s">
        <v>177</v>
      </c>
      <c r="B895" s="111">
        <v>1000</v>
      </c>
      <c r="O895" s="14"/>
    </row>
    <row r="896" spans="1:15" hidden="1" outlineLevel="3" x14ac:dyDescent="0.2">
      <c r="A896" s="110" t="s">
        <v>223</v>
      </c>
      <c r="B896" s="111">
        <v>24600</v>
      </c>
      <c r="O896" s="14"/>
    </row>
    <row r="897" spans="1:15" hidden="1" outlineLevel="3" x14ac:dyDescent="0.2">
      <c r="A897" s="110" t="s">
        <v>166</v>
      </c>
      <c r="B897" s="111">
        <v>6800</v>
      </c>
      <c r="O897" s="14"/>
    </row>
    <row r="898" spans="1:15" hidden="1" outlineLevel="3" x14ac:dyDescent="0.2">
      <c r="A898" s="110" t="s">
        <v>167</v>
      </c>
      <c r="B898" s="111">
        <v>250</v>
      </c>
      <c r="O898" s="14"/>
    </row>
    <row r="899" spans="1:15" ht="15.75" hidden="1" outlineLevel="2" collapsed="1" x14ac:dyDescent="0.25">
      <c r="A899" s="107" t="s">
        <v>202</v>
      </c>
      <c r="B899" s="113">
        <f>SUM(B863:B898)</f>
        <v>2793300.4383974997</v>
      </c>
      <c r="O899" s="14"/>
    </row>
    <row r="900" spans="1:15" hidden="1" outlineLevel="3" x14ac:dyDescent="0.2">
      <c r="A900" s="22"/>
      <c r="B900" s="111"/>
      <c r="O900" s="14"/>
    </row>
    <row r="901" spans="1:15" hidden="1" outlineLevel="3" x14ac:dyDescent="0.2">
      <c r="A901" s="110" t="s">
        <v>126</v>
      </c>
      <c r="B901" s="111">
        <v>572611</v>
      </c>
      <c r="O901" s="14"/>
    </row>
    <row r="902" spans="1:15" hidden="1" outlineLevel="3" x14ac:dyDescent="0.2">
      <c r="A902" s="110" t="s">
        <v>140</v>
      </c>
      <c r="B902" s="111">
        <v>1000</v>
      </c>
      <c r="O902" s="14"/>
    </row>
    <row r="903" spans="1:15" hidden="1" outlineLevel="3" x14ac:dyDescent="0.2">
      <c r="A903" s="110" t="s">
        <v>141</v>
      </c>
      <c r="B903" s="111">
        <v>3600</v>
      </c>
      <c r="O903" s="14"/>
    </row>
    <row r="904" spans="1:15" hidden="1" outlineLevel="3" x14ac:dyDescent="0.2">
      <c r="A904" s="110" t="s">
        <v>170</v>
      </c>
      <c r="B904" s="111">
        <v>600</v>
      </c>
      <c r="O904" s="14"/>
    </row>
    <row r="905" spans="1:15" hidden="1" outlineLevel="3" x14ac:dyDescent="0.2">
      <c r="A905" s="110" t="s">
        <v>142</v>
      </c>
      <c r="B905" s="111">
        <v>9150</v>
      </c>
      <c r="O905" s="14"/>
    </row>
    <row r="906" spans="1:15" hidden="1" outlineLevel="3" x14ac:dyDescent="0.2">
      <c r="A906" s="110" t="s">
        <v>143</v>
      </c>
      <c r="B906" s="111">
        <v>76080</v>
      </c>
      <c r="O906" s="14"/>
    </row>
    <row r="907" spans="1:15" hidden="1" outlineLevel="3" x14ac:dyDescent="0.2">
      <c r="A907" s="110" t="s">
        <v>127</v>
      </c>
      <c r="B907" s="111">
        <v>45271.834999999999</v>
      </c>
      <c r="O907" s="14"/>
    </row>
    <row r="908" spans="1:15" hidden="1" outlineLevel="3" x14ac:dyDescent="0.2">
      <c r="A908" s="110" t="s">
        <v>144</v>
      </c>
      <c r="B908" s="111">
        <v>100757.39750000001</v>
      </c>
      <c r="O908" s="14"/>
    </row>
    <row r="909" spans="1:15" hidden="1" outlineLevel="3" x14ac:dyDescent="0.2">
      <c r="A909" s="110" t="s">
        <v>145</v>
      </c>
      <c r="B909" s="111">
        <v>3540</v>
      </c>
      <c r="O909" s="14"/>
    </row>
    <row r="910" spans="1:15" hidden="1" outlineLevel="3" x14ac:dyDescent="0.2">
      <c r="A910" s="110" t="s">
        <v>146</v>
      </c>
      <c r="B910" s="111">
        <v>500</v>
      </c>
      <c r="O910" s="14"/>
    </row>
    <row r="911" spans="1:15" hidden="1" outlineLevel="3" x14ac:dyDescent="0.2">
      <c r="A911" s="110" t="s">
        <v>159</v>
      </c>
      <c r="B911" s="111">
        <v>35000</v>
      </c>
      <c r="O911" s="14"/>
    </row>
    <row r="912" spans="1:15" hidden="1" outlineLevel="3" x14ac:dyDescent="0.2">
      <c r="A912" s="110" t="s">
        <v>128</v>
      </c>
      <c r="B912" s="111">
        <v>3500</v>
      </c>
      <c r="O912" s="14"/>
    </row>
    <row r="913" spans="1:15" hidden="1" outlineLevel="3" x14ac:dyDescent="0.2">
      <c r="A913" s="110" t="s">
        <v>148</v>
      </c>
      <c r="B913" s="111">
        <v>6000</v>
      </c>
      <c r="O913" s="14"/>
    </row>
    <row r="914" spans="1:15" hidden="1" outlineLevel="3" x14ac:dyDescent="0.2">
      <c r="A914" s="110" t="s">
        <v>185</v>
      </c>
      <c r="B914" s="111">
        <v>1390</v>
      </c>
      <c r="O914" s="14"/>
    </row>
    <row r="915" spans="1:15" hidden="1" outlineLevel="3" x14ac:dyDescent="0.2">
      <c r="A915" s="110" t="s">
        <v>153</v>
      </c>
      <c r="B915" s="111">
        <v>25000</v>
      </c>
      <c r="O915" s="14"/>
    </row>
    <row r="916" spans="1:15" hidden="1" outlineLevel="3" x14ac:dyDescent="0.2">
      <c r="A916" s="110" t="s">
        <v>130</v>
      </c>
      <c r="B916" s="111">
        <v>18000</v>
      </c>
      <c r="O916" s="14"/>
    </row>
    <row r="917" spans="1:15" hidden="1" outlineLevel="3" x14ac:dyDescent="0.2">
      <c r="A917" s="110" t="s">
        <v>131</v>
      </c>
      <c r="B917" s="111">
        <v>10830</v>
      </c>
      <c r="O917" s="14"/>
    </row>
    <row r="918" spans="1:15" hidden="1" outlineLevel="3" x14ac:dyDescent="0.2">
      <c r="A918" s="110" t="s">
        <v>133</v>
      </c>
      <c r="B918" s="111">
        <v>2500</v>
      </c>
      <c r="O918" s="14"/>
    </row>
    <row r="919" spans="1:15" hidden="1" outlineLevel="3" x14ac:dyDescent="0.2">
      <c r="A919" s="110" t="s">
        <v>149</v>
      </c>
      <c r="B919" s="111">
        <v>270</v>
      </c>
      <c r="O919" s="14"/>
    </row>
    <row r="920" spans="1:15" hidden="1" outlineLevel="3" x14ac:dyDescent="0.2">
      <c r="A920" s="110" t="s">
        <v>134</v>
      </c>
      <c r="B920" s="111">
        <v>18000</v>
      </c>
      <c r="O920" s="14"/>
    </row>
    <row r="921" spans="1:15" hidden="1" outlineLevel="3" x14ac:dyDescent="0.2">
      <c r="A921" s="110" t="s">
        <v>135</v>
      </c>
      <c r="B921" s="111">
        <v>6500</v>
      </c>
      <c r="O921" s="14"/>
    </row>
    <row r="922" spans="1:15" hidden="1" outlineLevel="3" x14ac:dyDescent="0.2">
      <c r="A922" s="110" t="s">
        <v>136</v>
      </c>
      <c r="B922" s="111">
        <v>1500</v>
      </c>
      <c r="O922" s="14"/>
    </row>
    <row r="923" spans="1:15" hidden="1" outlineLevel="3" x14ac:dyDescent="0.2">
      <c r="A923" s="110" t="s">
        <v>137</v>
      </c>
      <c r="B923" s="111">
        <v>17000</v>
      </c>
      <c r="O923" s="14"/>
    </row>
    <row r="924" spans="1:15" hidden="1" outlineLevel="3" x14ac:dyDescent="0.2">
      <c r="A924" s="110" t="s">
        <v>160</v>
      </c>
      <c r="B924" s="111">
        <v>1000</v>
      </c>
      <c r="O924" s="14"/>
    </row>
    <row r="925" spans="1:15" hidden="1" outlineLevel="3" x14ac:dyDescent="0.2">
      <c r="A925" s="110" t="s">
        <v>68</v>
      </c>
      <c r="B925" s="111">
        <v>1000</v>
      </c>
      <c r="O925" s="14"/>
    </row>
    <row r="926" spans="1:15" hidden="1" outlineLevel="3" x14ac:dyDescent="0.2">
      <c r="A926" s="110" t="s">
        <v>138</v>
      </c>
      <c r="B926" s="111">
        <v>3800</v>
      </c>
      <c r="O926" s="14"/>
    </row>
    <row r="927" spans="1:15" hidden="1" outlineLevel="3" x14ac:dyDescent="0.2">
      <c r="A927" s="110" t="s">
        <v>177</v>
      </c>
      <c r="B927" s="111">
        <v>1000</v>
      </c>
      <c r="O927" s="14"/>
    </row>
    <row r="928" spans="1:15" hidden="1" outlineLevel="3" x14ac:dyDescent="0.2">
      <c r="A928" s="110" t="s">
        <v>161</v>
      </c>
      <c r="B928" s="111">
        <v>4000</v>
      </c>
      <c r="O928" s="14"/>
    </row>
    <row r="929" spans="1:15" hidden="1" outlineLevel="3" x14ac:dyDescent="0.2">
      <c r="A929" s="110" t="s">
        <v>167</v>
      </c>
      <c r="B929" s="111">
        <v>9500</v>
      </c>
      <c r="O929" s="14"/>
    </row>
    <row r="930" spans="1:15" ht="15.75" hidden="1" outlineLevel="2" collapsed="1" x14ac:dyDescent="0.25">
      <c r="A930" s="107" t="s">
        <v>169</v>
      </c>
      <c r="B930" s="35">
        <f>SUM(B901:B929)</f>
        <v>978900.23249999993</v>
      </c>
      <c r="O930" s="14"/>
    </row>
    <row r="931" spans="1:15" ht="15.75" hidden="1" outlineLevel="3" x14ac:dyDescent="0.25">
      <c r="A931" s="107"/>
      <c r="B931" s="35"/>
      <c r="O931" s="14"/>
    </row>
    <row r="932" spans="1:15" hidden="1" outlineLevel="3" x14ac:dyDescent="0.2">
      <c r="A932" s="110" t="s">
        <v>126</v>
      </c>
      <c r="B932" s="111">
        <v>1524322</v>
      </c>
      <c r="O932" s="14"/>
    </row>
    <row r="933" spans="1:15" hidden="1" outlineLevel="3" x14ac:dyDescent="0.2">
      <c r="A933" s="110" t="s">
        <v>140</v>
      </c>
      <c r="B933" s="111">
        <v>2000</v>
      </c>
      <c r="O933" s="14"/>
    </row>
    <row r="934" spans="1:15" hidden="1" outlineLevel="3" x14ac:dyDescent="0.2">
      <c r="A934" s="110" t="s">
        <v>141</v>
      </c>
      <c r="B934" s="111">
        <v>1500</v>
      </c>
      <c r="O934" s="14"/>
    </row>
    <row r="935" spans="1:15" hidden="1" outlineLevel="3" x14ac:dyDescent="0.2">
      <c r="A935" s="110" t="s">
        <v>170</v>
      </c>
      <c r="B935" s="111">
        <v>600</v>
      </c>
      <c r="O935" s="14"/>
    </row>
    <row r="936" spans="1:15" hidden="1" outlineLevel="3" x14ac:dyDescent="0.2">
      <c r="A936" s="110" t="s">
        <v>142</v>
      </c>
      <c r="B936" s="111">
        <v>1600</v>
      </c>
      <c r="O936" s="14"/>
    </row>
    <row r="937" spans="1:15" hidden="1" outlineLevel="3" x14ac:dyDescent="0.2">
      <c r="A937" s="110" t="s">
        <v>341</v>
      </c>
      <c r="B937" s="111">
        <v>50000</v>
      </c>
      <c r="O937" s="14"/>
    </row>
    <row r="938" spans="1:15" hidden="1" outlineLevel="3" x14ac:dyDescent="0.2">
      <c r="A938" s="110" t="s">
        <v>143</v>
      </c>
      <c r="B938" s="111">
        <v>106987</v>
      </c>
    </row>
    <row r="939" spans="1:15" s="14" customFormat="1" hidden="1" outlineLevel="3" x14ac:dyDescent="0.2">
      <c r="A939" s="110" t="s">
        <v>127</v>
      </c>
      <c r="B939" s="111">
        <v>117466.05</v>
      </c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1:15" s="14" customFormat="1" hidden="1" outlineLevel="3" x14ac:dyDescent="0.2">
      <c r="A940" s="110" t="s">
        <v>144</v>
      </c>
      <c r="B940" s="111">
        <v>98949</v>
      </c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1:15" s="14" customFormat="1" hidden="1" outlineLevel="3" x14ac:dyDescent="0.2">
      <c r="A941" s="110" t="s">
        <v>145</v>
      </c>
      <c r="B941" s="111">
        <v>20062</v>
      </c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1:15" s="14" customFormat="1" hidden="1" outlineLevel="3" x14ac:dyDescent="0.2">
      <c r="A942" s="110" t="s">
        <v>146</v>
      </c>
      <c r="B942" s="111">
        <v>15000</v>
      </c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1:15" s="14" customFormat="1" hidden="1" outlineLevel="3" x14ac:dyDescent="0.2">
      <c r="A943" s="110" t="s">
        <v>158</v>
      </c>
      <c r="B943" s="111">
        <v>5000</v>
      </c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1:15" s="14" customFormat="1" hidden="1" outlineLevel="3" x14ac:dyDescent="0.2">
      <c r="A944" s="110" t="s">
        <v>128</v>
      </c>
      <c r="B944" s="111">
        <v>4320</v>
      </c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1:15" s="14" customFormat="1" hidden="1" outlineLevel="3" x14ac:dyDescent="0.2">
      <c r="A945" s="110" t="s">
        <v>199</v>
      </c>
      <c r="B945" s="111">
        <v>221940</v>
      </c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1:15" s="14" customFormat="1" hidden="1" outlineLevel="3" x14ac:dyDescent="0.2">
      <c r="A946" s="110" t="s">
        <v>200</v>
      </c>
      <c r="B946" s="111">
        <v>40000</v>
      </c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1:15" s="14" customFormat="1" hidden="1" outlineLevel="3" x14ac:dyDescent="0.2">
      <c r="A947" s="110" t="s">
        <v>185</v>
      </c>
      <c r="B947" s="111">
        <v>64600.333333333328</v>
      </c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1:15" s="14" customFormat="1" hidden="1" outlineLevel="3" x14ac:dyDescent="0.2">
      <c r="A948" s="110" t="s">
        <v>164</v>
      </c>
      <c r="B948" s="111">
        <v>2174.5</v>
      </c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1:15" s="14" customFormat="1" hidden="1" outlineLevel="3" x14ac:dyDescent="0.2">
      <c r="A949" s="110" t="s">
        <v>234</v>
      </c>
      <c r="B949" s="111">
        <v>44000</v>
      </c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1:15" s="14" customFormat="1" hidden="1" outlineLevel="3" x14ac:dyDescent="0.2">
      <c r="A950" s="110" t="s">
        <v>153</v>
      </c>
      <c r="B950" s="111">
        <v>94553</v>
      </c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1:15" s="14" customFormat="1" hidden="1" outlineLevel="3" x14ac:dyDescent="0.2">
      <c r="A951" s="110" t="s">
        <v>131</v>
      </c>
      <c r="B951" s="111">
        <v>10500</v>
      </c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1:15" s="14" customFormat="1" hidden="1" outlineLevel="3" x14ac:dyDescent="0.2">
      <c r="A952" s="110" t="s">
        <v>134</v>
      </c>
      <c r="B952" s="111">
        <v>34999.75</v>
      </c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1:15" s="14" customFormat="1" hidden="1" outlineLevel="3" x14ac:dyDescent="0.2">
      <c r="A953" s="110" t="s">
        <v>135</v>
      </c>
      <c r="B953" s="111">
        <v>3000.39</v>
      </c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1:15" s="14" customFormat="1" hidden="1" outlineLevel="3" x14ac:dyDescent="0.2">
      <c r="A954" s="110" t="s">
        <v>137</v>
      </c>
      <c r="B954" s="111">
        <v>47462.75</v>
      </c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1:15" s="14" customFormat="1" hidden="1" outlineLevel="3" x14ac:dyDescent="0.2">
      <c r="A955" s="110" t="s">
        <v>182</v>
      </c>
      <c r="B955" s="111">
        <v>25000.23</v>
      </c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1:15" s="14" customFormat="1" hidden="1" outlineLevel="3" x14ac:dyDescent="0.2">
      <c r="A956" s="110" t="s">
        <v>220</v>
      </c>
      <c r="B956" s="111">
        <v>32000</v>
      </c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1:15" s="14" customFormat="1" hidden="1" outlineLevel="3" x14ac:dyDescent="0.2">
      <c r="A957" s="110" t="s">
        <v>246</v>
      </c>
      <c r="B957" s="111">
        <v>5000</v>
      </c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1:15" s="14" customFormat="1" hidden="1" outlineLevel="3" x14ac:dyDescent="0.2">
      <c r="A958" s="110" t="s">
        <v>246</v>
      </c>
      <c r="B958" s="111">
        <v>9649.01</v>
      </c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1:15" s="14" customFormat="1" hidden="1" outlineLevel="3" x14ac:dyDescent="0.2">
      <c r="A959" s="110" t="s">
        <v>166</v>
      </c>
      <c r="B959" s="111">
        <v>6000</v>
      </c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1:15" s="14" customFormat="1" hidden="1" outlineLevel="3" x14ac:dyDescent="0.2">
      <c r="A960" s="110" t="s">
        <v>167</v>
      </c>
      <c r="B960" s="111">
        <v>3000</v>
      </c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1:15" s="14" customFormat="1" hidden="1" outlineLevel="3" x14ac:dyDescent="0.2">
      <c r="A961" s="110" t="s">
        <v>192</v>
      </c>
      <c r="B961" s="111">
        <v>5000</v>
      </c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1:15" s="14" customFormat="1" hidden="1" outlineLevel="3" x14ac:dyDescent="0.2">
      <c r="A962" s="110" t="s">
        <v>227</v>
      </c>
      <c r="B962" s="111">
        <v>79000</v>
      </c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1:15" s="14" customFormat="1" ht="15.75" hidden="1" outlineLevel="2" collapsed="1" x14ac:dyDescent="0.25">
      <c r="A963" s="107" t="s">
        <v>235</v>
      </c>
      <c r="B963" s="35">
        <f>SUM(B932:B962)</f>
        <v>2675686.0133333332</v>
      </c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1:15" s="14" customFormat="1" ht="15.75" hidden="1" outlineLevel="3" x14ac:dyDescent="0.25">
      <c r="A964" s="107"/>
      <c r="B964" s="35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1:15" s="14" customFormat="1" hidden="1" outlineLevel="3" x14ac:dyDescent="0.2">
      <c r="A965" s="110" t="s">
        <v>126</v>
      </c>
      <c r="B965" s="111">
        <v>125063</v>
      </c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1:15" s="14" customFormat="1" hidden="1" outlineLevel="3" x14ac:dyDescent="0.2">
      <c r="A966" s="110" t="s">
        <v>263</v>
      </c>
      <c r="B966" s="111">
        <v>2400</v>
      </c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1:15" s="14" customFormat="1" hidden="1" outlineLevel="3" x14ac:dyDescent="0.2">
      <c r="A967" s="110" t="s">
        <v>142</v>
      </c>
      <c r="B967" s="111">
        <v>300</v>
      </c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1:15" s="14" customFormat="1" hidden="1" outlineLevel="3" x14ac:dyDescent="0.2">
      <c r="A968" s="110" t="s">
        <v>143</v>
      </c>
      <c r="B968" s="111">
        <v>9510</v>
      </c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1:15" s="14" customFormat="1" hidden="1" outlineLevel="3" x14ac:dyDescent="0.2">
      <c r="A969" s="110" t="s">
        <v>127</v>
      </c>
      <c r="B969" s="111">
        <v>9668.7204999999994</v>
      </c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1:15" s="14" customFormat="1" hidden="1" outlineLevel="3" x14ac:dyDescent="0.2">
      <c r="A970" s="110" t="s">
        <v>144</v>
      </c>
      <c r="B970" s="111">
        <v>21518.064250000003</v>
      </c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1:15" s="14" customFormat="1" hidden="1" outlineLevel="3" x14ac:dyDescent="0.2">
      <c r="A971" s="110" t="s">
        <v>145</v>
      </c>
      <c r="B971" s="111">
        <v>1009</v>
      </c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1:15" s="14" customFormat="1" hidden="1" outlineLevel="3" x14ac:dyDescent="0.2">
      <c r="A972" s="110" t="s">
        <v>146</v>
      </c>
      <c r="B972" s="111">
        <v>1000</v>
      </c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1:15" s="14" customFormat="1" hidden="1" outlineLevel="3" x14ac:dyDescent="0.2">
      <c r="A973" s="110" t="s">
        <v>128</v>
      </c>
      <c r="B973" s="111">
        <v>1500</v>
      </c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1:15" s="14" customFormat="1" hidden="1" outlineLevel="3" x14ac:dyDescent="0.2">
      <c r="A974" s="110" t="s">
        <v>199</v>
      </c>
      <c r="B974" s="111">
        <v>2500</v>
      </c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1:15" s="14" customFormat="1" hidden="1" outlineLevel="3" x14ac:dyDescent="0.2">
      <c r="A975" s="110" t="s">
        <v>174</v>
      </c>
      <c r="B975" s="111">
        <v>500</v>
      </c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1:15" s="14" customFormat="1" hidden="1" outlineLevel="3" x14ac:dyDescent="0.2">
      <c r="A976" s="110" t="s">
        <v>148</v>
      </c>
      <c r="B976" s="111">
        <v>2800</v>
      </c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1:15" s="14" customFormat="1" hidden="1" outlineLevel="3" x14ac:dyDescent="0.2">
      <c r="A977" s="110" t="s">
        <v>185</v>
      </c>
      <c r="B977" s="111">
        <v>500</v>
      </c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1:15" s="14" customFormat="1" hidden="1" outlineLevel="3" x14ac:dyDescent="0.2">
      <c r="A978" s="110" t="s">
        <v>236</v>
      </c>
      <c r="B978" s="111">
        <v>500</v>
      </c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1:15" s="14" customFormat="1" hidden="1" outlineLevel="3" x14ac:dyDescent="0.2">
      <c r="A979" s="110" t="s">
        <v>131</v>
      </c>
      <c r="B979" s="111">
        <v>1590</v>
      </c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1:15" s="14" customFormat="1" hidden="1" outlineLevel="3" x14ac:dyDescent="0.2">
      <c r="A980" s="110" t="s">
        <v>132</v>
      </c>
      <c r="B980" s="111">
        <v>600</v>
      </c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1:15" s="14" customFormat="1" hidden="1" outlineLevel="3" x14ac:dyDescent="0.2">
      <c r="A981" s="110" t="s">
        <v>134</v>
      </c>
      <c r="B981" s="111">
        <v>200</v>
      </c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1:15" s="14" customFormat="1" hidden="1" outlineLevel="3" x14ac:dyDescent="0.2">
      <c r="A982" s="110" t="s">
        <v>135</v>
      </c>
      <c r="B982" s="111">
        <v>500</v>
      </c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1:15" s="14" customFormat="1" hidden="1" outlineLevel="3" x14ac:dyDescent="0.2">
      <c r="A983" s="110" t="s">
        <v>137</v>
      </c>
      <c r="B983" s="111">
        <v>12000</v>
      </c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1:15" s="14" customFormat="1" hidden="1" outlineLevel="3" x14ac:dyDescent="0.2">
      <c r="A984" s="110" t="s">
        <v>160</v>
      </c>
      <c r="B984" s="111">
        <v>750</v>
      </c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1:15" s="14" customFormat="1" hidden="1" outlineLevel="3" x14ac:dyDescent="0.2">
      <c r="A985" s="110" t="s">
        <v>182</v>
      </c>
      <c r="B985" s="111">
        <v>250</v>
      </c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1:15" s="14" customFormat="1" hidden="1" outlineLevel="3" x14ac:dyDescent="0.2">
      <c r="A986" s="110" t="s">
        <v>237</v>
      </c>
      <c r="B986" s="111">
        <v>500</v>
      </c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1:15" s="14" customFormat="1" hidden="1" outlineLevel="3" x14ac:dyDescent="0.2">
      <c r="A987" s="110" t="s">
        <v>138</v>
      </c>
      <c r="B987" s="111">
        <v>1500</v>
      </c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1:15" s="14" customFormat="1" hidden="1" outlineLevel="3" x14ac:dyDescent="0.2">
      <c r="A988" s="110" t="s">
        <v>161</v>
      </c>
      <c r="B988" s="111">
        <v>180</v>
      </c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1:15" s="14" customFormat="1" hidden="1" outlineLevel="3" x14ac:dyDescent="0.2">
      <c r="A989" s="110" t="s">
        <v>223</v>
      </c>
      <c r="B989" s="111">
        <v>500</v>
      </c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1:15" s="14" customFormat="1" hidden="1" outlineLevel="3" x14ac:dyDescent="0.2">
      <c r="A990" s="110" t="s">
        <v>238</v>
      </c>
      <c r="B990" s="111">
        <v>5000</v>
      </c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1:15" s="14" customFormat="1" ht="15.75" hidden="1" outlineLevel="2" collapsed="1" x14ac:dyDescent="0.25">
      <c r="A991" s="107" t="s">
        <v>239</v>
      </c>
      <c r="B991" s="35">
        <f>SUM(B965:B990)</f>
        <v>202338.78474999999</v>
      </c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1:15" s="14" customFormat="1" ht="15.75" hidden="1" outlineLevel="2" x14ac:dyDescent="0.25">
      <c r="A992" s="107"/>
      <c r="B992" s="35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1:15" s="14" customFormat="1" ht="15.75" hidden="1" outlineLevel="1" collapsed="1" x14ac:dyDescent="0.25">
      <c r="A993" s="107" t="s">
        <v>240</v>
      </c>
      <c r="B993" s="108">
        <f>SUM(B782,B809,B833,B861,B899,B930,B963,B991)</f>
        <v>8281076.6199808326</v>
      </c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1:15" s="14" customFormat="1" ht="15.75" hidden="1" outlineLevel="2" x14ac:dyDescent="0.25">
      <c r="A994" s="107"/>
      <c r="B994" s="108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1:15" s="14" customFormat="1" hidden="1" outlineLevel="3" x14ac:dyDescent="0.2">
      <c r="A995" s="110" t="s">
        <v>126</v>
      </c>
      <c r="B995" s="111">
        <v>1131289</v>
      </c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1:15" s="14" customFormat="1" hidden="1" outlineLevel="3" x14ac:dyDescent="0.2">
      <c r="A996" s="110" t="s">
        <v>141</v>
      </c>
      <c r="B996" s="111">
        <v>9100</v>
      </c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1:15" s="14" customFormat="1" hidden="1" outlineLevel="3" x14ac:dyDescent="0.2">
      <c r="A997" s="110" t="s">
        <v>170</v>
      </c>
      <c r="B997" s="111">
        <v>1200</v>
      </c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1:15" s="14" customFormat="1" hidden="1" outlineLevel="3" x14ac:dyDescent="0.2">
      <c r="A998" s="110" t="s">
        <v>142</v>
      </c>
      <c r="B998" s="111">
        <v>7700</v>
      </c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1:15" s="14" customFormat="1" hidden="1" outlineLevel="3" x14ac:dyDescent="0.2">
      <c r="A999" s="110" t="s">
        <v>143</v>
      </c>
      <c r="B999" s="111">
        <v>180690</v>
      </c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1:15" s="14" customFormat="1" hidden="1" outlineLevel="3" x14ac:dyDescent="0.2">
      <c r="A1000" s="110" t="s">
        <v>127</v>
      </c>
      <c r="B1000" s="111">
        <v>88820.448499999999</v>
      </c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  <row r="1001" spans="1:15" s="14" customFormat="1" hidden="1" outlineLevel="3" x14ac:dyDescent="0.2">
      <c r="A1001" s="110" t="s">
        <v>144</v>
      </c>
      <c r="B1001" s="111">
        <v>197679.79225000003</v>
      </c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</row>
    <row r="1002" spans="1:15" s="14" customFormat="1" hidden="1" outlineLevel="3" x14ac:dyDescent="0.2">
      <c r="A1002" s="110" t="s">
        <v>145</v>
      </c>
      <c r="B1002" s="111">
        <v>1898</v>
      </c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</row>
    <row r="1003" spans="1:15" s="14" customFormat="1" hidden="1" outlineLevel="3" x14ac:dyDescent="0.2">
      <c r="A1003" s="110" t="s">
        <v>146</v>
      </c>
      <c r="B1003" s="111">
        <v>600</v>
      </c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</row>
    <row r="1004" spans="1:15" s="14" customFormat="1" hidden="1" outlineLevel="3" x14ac:dyDescent="0.2">
      <c r="A1004" s="110" t="s">
        <v>158</v>
      </c>
      <c r="B1004" s="111">
        <v>10000</v>
      </c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</row>
    <row r="1005" spans="1:15" s="14" customFormat="1" hidden="1" outlineLevel="3" x14ac:dyDescent="0.2">
      <c r="A1005" s="110" t="s">
        <v>128</v>
      </c>
      <c r="B1005" s="111">
        <v>11000</v>
      </c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</row>
    <row r="1006" spans="1:15" s="14" customFormat="1" hidden="1" outlineLevel="3" x14ac:dyDescent="0.2">
      <c r="A1006" s="110" t="s">
        <v>152</v>
      </c>
      <c r="B1006" s="111">
        <v>55000</v>
      </c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</row>
    <row r="1007" spans="1:15" s="14" customFormat="1" hidden="1" outlineLevel="3" x14ac:dyDescent="0.2">
      <c r="A1007" s="110" t="s">
        <v>241</v>
      </c>
      <c r="B1007" s="111">
        <v>17500</v>
      </c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</row>
    <row r="1008" spans="1:15" s="14" customFormat="1" hidden="1" outlineLevel="3" x14ac:dyDescent="0.2">
      <c r="A1008" s="110" t="s">
        <v>242</v>
      </c>
      <c r="B1008" s="111">
        <v>9000</v>
      </c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</row>
    <row r="1009" spans="1:15" s="14" customFormat="1" hidden="1" outlineLevel="3" x14ac:dyDescent="0.2">
      <c r="A1009" s="110" t="s">
        <v>243</v>
      </c>
      <c r="B1009" s="111">
        <v>1000</v>
      </c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</row>
    <row r="1010" spans="1:15" s="14" customFormat="1" hidden="1" outlineLevel="3" x14ac:dyDescent="0.2">
      <c r="A1010" s="110" t="s">
        <v>244</v>
      </c>
      <c r="B1010" s="111">
        <v>500</v>
      </c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</row>
    <row r="1011" spans="1:15" s="14" customFormat="1" hidden="1" outlineLevel="3" x14ac:dyDescent="0.2">
      <c r="A1011" s="110" t="s">
        <v>148</v>
      </c>
      <c r="B1011" s="111">
        <v>16500</v>
      </c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</row>
    <row r="1012" spans="1:15" s="14" customFormat="1" hidden="1" outlineLevel="3" x14ac:dyDescent="0.2">
      <c r="A1012" s="110" t="s">
        <v>185</v>
      </c>
      <c r="B1012" s="111">
        <v>29000</v>
      </c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</row>
    <row r="1013" spans="1:15" s="14" customFormat="1" hidden="1" outlineLevel="3" x14ac:dyDescent="0.2">
      <c r="A1013" s="110" t="s">
        <v>153</v>
      </c>
      <c r="B1013" s="111">
        <v>100</v>
      </c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</row>
    <row r="1014" spans="1:15" s="14" customFormat="1" hidden="1" outlineLevel="3" x14ac:dyDescent="0.2">
      <c r="A1014" s="110" t="s">
        <v>130</v>
      </c>
      <c r="B1014" s="111">
        <v>4850</v>
      </c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</row>
    <row r="1015" spans="1:15" s="14" customFormat="1" hidden="1" outlineLevel="3" x14ac:dyDescent="0.2">
      <c r="A1015" s="110" t="s">
        <v>131</v>
      </c>
      <c r="B1015" s="111">
        <v>17500</v>
      </c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</row>
    <row r="1016" spans="1:15" s="14" customFormat="1" hidden="1" outlineLevel="3" x14ac:dyDescent="0.2">
      <c r="A1016" s="110" t="s">
        <v>132</v>
      </c>
      <c r="B1016" s="111">
        <v>1500</v>
      </c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</row>
    <row r="1017" spans="1:15" s="14" customFormat="1" hidden="1" outlineLevel="3" x14ac:dyDescent="0.2">
      <c r="A1017" s="110" t="s">
        <v>133</v>
      </c>
      <c r="B1017" s="111">
        <v>4000</v>
      </c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</row>
    <row r="1018" spans="1:15" s="14" customFormat="1" hidden="1" outlineLevel="3" x14ac:dyDescent="0.2">
      <c r="A1018" s="110" t="s">
        <v>134</v>
      </c>
      <c r="B1018" s="111">
        <v>2000</v>
      </c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</row>
    <row r="1019" spans="1:15" s="14" customFormat="1" hidden="1" outlineLevel="3" x14ac:dyDescent="0.2">
      <c r="A1019" s="110" t="s">
        <v>135</v>
      </c>
      <c r="B1019" s="111">
        <v>14000</v>
      </c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</row>
    <row r="1020" spans="1:15" s="14" customFormat="1" hidden="1" outlineLevel="3" x14ac:dyDescent="0.2">
      <c r="A1020" s="110" t="s">
        <v>136</v>
      </c>
      <c r="B1020" s="111">
        <v>7500</v>
      </c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</row>
    <row r="1021" spans="1:15" s="14" customFormat="1" hidden="1" outlineLevel="3" x14ac:dyDescent="0.2">
      <c r="A1021" s="110" t="s">
        <v>137</v>
      </c>
      <c r="B1021" s="111">
        <v>17500</v>
      </c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</row>
    <row r="1022" spans="1:15" s="14" customFormat="1" hidden="1" outlineLevel="3" x14ac:dyDescent="0.2">
      <c r="A1022" s="110" t="s">
        <v>181</v>
      </c>
      <c r="B1022" s="111">
        <v>3000</v>
      </c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</row>
    <row r="1023" spans="1:15" s="14" customFormat="1" hidden="1" outlineLevel="3" x14ac:dyDescent="0.2">
      <c r="A1023" s="110" t="s">
        <v>182</v>
      </c>
      <c r="B1023" s="111">
        <v>500</v>
      </c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</row>
    <row r="1024" spans="1:15" s="14" customFormat="1" hidden="1" outlineLevel="3" x14ac:dyDescent="0.2">
      <c r="A1024" s="110" t="s">
        <v>68</v>
      </c>
      <c r="B1024" s="111">
        <v>3000</v>
      </c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</row>
    <row r="1025" spans="1:15" s="14" customFormat="1" hidden="1" outlineLevel="3" x14ac:dyDescent="0.2">
      <c r="A1025" s="110" t="s">
        <v>245</v>
      </c>
      <c r="B1025" s="111">
        <v>100</v>
      </c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</row>
    <row r="1026" spans="1:15" s="14" customFormat="1" hidden="1" outlineLevel="3" x14ac:dyDescent="0.2">
      <c r="A1026" s="110" t="s">
        <v>246</v>
      </c>
      <c r="B1026" s="111">
        <v>400</v>
      </c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</row>
    <row r="1027" spans="1:15" s="14" customFormat="1" hidden="1" outlineLevel="3" x14ac:dyDescent="0.2">
      <c r="A1027" s="110" t="s">
        <v>247</v>
      </c>
      <c r="B1027" s="111">
        <v>100</v>
      </c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</row>
    <row r="1028" spans="1:15" s="14" customFormat="1" hidden="1" outlineLevel="3" x14ac:dyDescent="0.2">
      <c r="A1028" s="110" t="s">
        <v>161</v>
      </c>
      <c r="B1028" s="111">
        <v>220000</v>
      </c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</row>
    <row r="1029" spans="1:15" s="14" customFormat="1" hidden="1" outlineLevel="3" x14ac:dyDescent="0.2">
      <c r="A1029" s="110" t="s">
        <v>248</v>
      </c>
      <c r="B1029" s="111">
        <v>1250</v>
      </c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</row>
    <row r="1030" spans="1:15" s="14" customFormat="1" hidden="1" outlineLevel="3" x14ac:dyDescent="0.2">
      <c r="A1030" s="110" t="s">
        <v>155</v>
      </c>
      <c r="B1030" s="111">
        <v>44425</v>
      </c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</row>
    <row r="1031" spans="1:15" s="14" customFormat="1" hidden="1" outlineLevel="3" x14ac:dyDescent="0.2">
      <c r="A1031" s="110" t="s">
        <v>167</v>
      </c>
      <c r="B1031" s="111">
        <v>11300</v>
      </c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</row>
    <row r="1032" spans="1:15" s="14" customFormat="1" hidden="1" outlineLevel="3" x14ac:dyDescent="0.2">
      <c r="A1032" s="110" t="s">
        <v>336</v>
      </c>
      <c r="B1032" s="111">
        <v>5000</v>
      </c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</row>
    <row r="1033" spans="1:15" s="14" customFormat="1" hidden="1" outlineLevel="3" x14ac:dyDescent="0.2">
      <c r="A1033" s="110" t="s">
        <v>206</v>
      </c>
      <c r="B1033" s="111">
        <v>59000</v>
      </c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</row>
    <row r="1034" spans="1:15" s="14" customFormat="1" ht="15.75" hidden="1" outlineLevel="2" collapsed="1" x14ac:dyDescent="0.25">
      <c r="A1034" s="107" t="s">
        <v>249</v>
      </c>
      <c r="B1034" s="113">
        <f>SUM(B995:B1033)</f>
        <v>2185502.2407499999</v>
      </c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  <c r="O1034" s="9"/>
    </row>
    <row r="1035" spans="1:15" s="14" customFormat="1" hidden="1" outlineLevel="3" x14ac:dyDescent="0.2">
      <c r="A1035" s="22"/>
      <c r="B1035" s="111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</row>
    <row r="1036" spans="1:15" s="14" customFormat="1" hidden="1" outlineLevel="3" x14ac:dyDescent="0.2">
      <c r="A1036" s="110" t="s">
        <v>126</v>
      </c>
      <c r="B1036" s="111">
        <v>151959</v>
      </c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</row>
    <row r="1037" spans="1:15" s="14" customFormat="1" hidden="1" outlineLevel="3" x14ac:dyDescent="0.2">
      <c r="A1037" s="110" t="s">
        <v>140</v>
      </c>
      <c r="B1037" s="111">
        <v>150</v>
      </c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</row>
    <row r="1038" spans="1:15" s="14" customFormat="1" hidden="1" outlineLevel="3" x14ac:dyDescent="0.2">
      <c r="A1038" s="110" t="s">
        <v>141</v>
      </c>
      <c r="B1038" s="111">
        <v>1400</v>
      </c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  <c r="O1038" s="9"/>
    </row>
    <row r="1039" spans="1:15" s="14" customFormat="1" hidden="1" outlineLevel="3" x14ac:dyDescent="0.2">
      <c r="A1039" s="110" t="s">
        <v>170</v>
      </c>
      <c r="B1039" s="111">
        <v>3000</v>
      </c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9"/>
    </row>
    <row r="1040" spans="1:15" s="14" customFormat="1" hidden="1" outlineLevel="3" x14ac:dyDescent="0.2">
      <c r="A1040" s="110" t="s">
        <v>142</v>
      </c>
      <c r="B1040" s="111">
        <v>200</v>
      </c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  <c r="O1040" s="9"/>
    </row>
    <row r="1041" spans="1:15" s="14" customFormat="1" hidden="1" outlineLevel="3" x14ac:dyDescent="0.2">
      <c r="A1041" s="110" t="s">
        <v>143</v>
      </c>
      <c r="B1041" s="111">
        <v>28530</v>
      </c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</row>
    <row r="1042" spans="1:15" s="14" customFormat="1" hidden="1" outlineLevel="3" x14ac:dyDescent="0.2">
      <c r="A1042" s="110" t="s">
        <v>127</v>
      </c>
      <c r="B1042" s="111">
        <v>12219.386</v>
      </c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</row>
    <row r="1043" spans="1:15" s="14" customFormat="1" hidden="1" outlineLevel="3" x14ac:dyDescent="0.2">
      <c r="A1043" s="110" t="s">
        <v>144</v>
      </c>
      <c r="B1043" s="111">
        <v>24953.261000000002</v>
      </c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</row>
    <row r="1044" spans="1:15" s="14" customFormat="1" hidden="1" outlineLevel="3" x14ac:dyDescent="0.2">
      <c r="A1044" s="110" t="s">
        <v>145</v>
      </c>
      <c r="B1044" s="111">
        <v>1052</v>
      </c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</row>
    <row r="1045" spans="1:15" s="14" customFormat="1" hidden="1" outlineLevel="3" x14ac:dyDescent="0.2">
      <c r="A1045" s="110" t="s">
        <v>128</v>
      </c>
      <c r="B1045" s="111">
        <v>3000</v>
      </c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</row>
    <row r="1046" spans="1:15" s="14" customFormat="1" hidden="1" outlineLevel="3" x14ac:dyDescent="0.2">
      <c r="A1046" s="110" t="s">
        <v>199</v>
      </c>
      <c r="B1046" s="111">
        <v>16000</v>
      </c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  <c r="O1046" s="9"/>
    </row>
    <row r="1047" spans="1:15" s="14" customFormat="1" hidden="1" outlineLevel="3" x14ac:dyDescent="0.2">
      <c r="A1047" s="110" t="s">
        <v>179</v>
      </c>
      <c r="B1047" s="111">
        <v>4500</v>
      </c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</row>
    <row r="1048" spans="1:15" s="14" customFormat="1" hidden="1" outlineLevel="3" x14ac:dyDescent="0.2">
      <c r="A1048" s="110" t="s">
        <v>174</v>
      </c>
      <c r="B1048" s="111">
        <v>1000</v>
      </c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</row>
    <row r="1049" spans="1:15" s="14" customFormat="1" hidden="1" outlineLevel="3" x14ac:dyDescent="0.2">
      <c r="A1049" s="110" t="s">
        <v>148</v>
      </c>
      <c r="B1049" s="111">
        <v>3000</v>
      </c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</row>
    <row r="1050" spans="1:15" s="14" customFormat="1" hidden="1" outlineLevel="3" x14ac:dyDescent="0.2">
      <c r="A1050" s="110" t="s">
        <v>185</v>
      </c>
      <c r="B1050" s="111">
        <v>16390</v>
      </c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</row>
    <row r="1051" spans="1:15" s="14" customFormat="1" hidden="1" outlineLevel="3" x14ac:dyDescent="0.2">
      <c r="A1051" s="110" t="s">
        <v>153</v>
      </c>
      <c r="B1051" s="111">
        <v>1000</v>
      </c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</row>
    <row r="1052" spans="1:15" s="14" customFormat="1" hidden="1" outlineLevel="3" x14ac:dyDescent="0.2">
      <c r="A1052" s="110" t="s">
        <v>130</v>
      </c>
      <c r="B1052" s="111">
        <v>500</v>
      </c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</row>
    <row r="1053" spans="1:15" s="14" customFormat="1" hidden="1" outlineLevel="3" x14ac:dyDescent="0.2">
      <c r="A1053" s="110" t="s">
        <v>131</v>
      </c>
      <c r="B1053" s="111">
        <v>1500</v>
      </c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</row>
    <row r="1054" spans="1:15" s="14" customFormat="1" hidden="1" outlineLevel="3" x14ac:dyDescent="0.2">
      <c r="A1054" s="110" t="s">
        <v>132</v>
      </c>
      <c r="B1054" s="111">
        <v>500</v>
      </c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</row>
    <row r="1055" spans="1:15" s="14" customFormat="1" hidden="1" outlineLevel="3" x14ac:dyDescent="0.2">
      <c r="A1055" s="110" t="s">
        <v>133</v>
      </c>
      <c r="B1055" s="111">
        <v>100</v>
      </c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</row>
    <row r="1056" spans="1:15" s="14" customFormat="1" hidden="1" outlineLevel="3" x14ac:dyDescent="0.2">
      <c r="A1056" s="110" t="s">
        <v>134</v>
      </c>
      <c r="B1056" s="111">
        <v>11400</v>
      </c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</row>
    <row r="1057" spans="1:15" s="14" customFormat="1" hidden="1" outlineLevel="3" x14ac:dyDescent="0.2">
      <c r="A1057" s="110" t="s">
        <v>135</v>
      </c>
      <c r="B1057" s="111">
        <v>2500</v>
      </c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</row>
    <row r="1058" spans="1:15" s="14" customFormat="1" hidden="1" outlineLevel="3" x14ac:dyDescent="0.2">
      <c r="A1058" s="110" t="s">
        <v>137</v>
      </c>
      <c r="B1058" s="111">
        <v>2500</v>
      </c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  <c r="O1058" s="9"/>
    </row>
    <row r="1059" spans="1:15" s="14" customFormat="1" hidden="1" outlineLevel="3" x14ac:dyDescent="0.2">
      <c r="A1059" s="110" t="s">
        <v>160</v>
      </c>
      <c r="B1059" s="111">
        <v>3000</v>
      </c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/>
    </row>
    <row r="1060" spans="1:15" s="14" customFormat="1" hidden="1" outlineLevel="3" x14ac:dyDescent="0.2">
      <c r="A1060" s="110" t="s">
        <v>223</v>
      </c>
      <c r="B1060" s="111">
        <v>2500</v>
      </c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/>
    </row>
    <row r="1061" spans="1:15" s="14" customFormat="1" hidden="1" outlineLevel="3" x14ac:dyDescent="0.2">
      <c r="A1061" s="110" t="s">
        <v>155</v>
      </c>
      <c r="B1061" s="111">
        <v>1250</v>
      </c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/>
    </row>
    <row r="1062" spans="1:15" s="14" customFormat="1" ht="15.75" hidden="1" outlineLevel="2" collapsed="1" x14ac:dyDescent="0.25">
      <c r="A1062" s="107" t="s">
        <v>250</v>
      </c>
      <c r="B1062" s="113">
        <f>SUM(B1036:B1061)</f>
        <v>294103.647</v>
      </c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  <c r="O1062" s="9"/>
    </row>
    <row r="1063" spans="1:15" s="14" customFormat="1" ht="15.75" hidden="1" outlineLevel="2" x14ac:dyDescent="0.25">
      <c r="A1063" s="107"/>
      <c r="B1063" s="113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</row>
    <row r="1064" spans="1:15" s="14" customFormat="1" ht="15.75" hidden="1" outlineLevel="1" collapsed="1" x14ac:dyDescent="0.25">
      <c r="A1064" s="107" t="s">
        <v>251</v>
      </c>
      <c r="B1064" s="108">
        <f>SUM(B1034,B1062)</f>
        <v>2479605.8877499998</v>
      </c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  <c r="O1064" s="9"/>
    </row>
    <row r="1065" spans="1:15" s="14" customFormat="1" ht="15.75" hidden="1" outlineLevel="2" x14ac:dyDescent="0.25">
      <c r="A1065" s="107"/>
      <c r="B1065" s="111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</row>
    <row r="1066" spans="1:15" s="14" customFormat="1" hidden="1" outlineLevel="3" x14ac:dyDescent="0.2">
      <c r="A1066" s="110" t="s">
        <v>263</v>
      </c>
      <c r="B1066" s="111">
        <v>45500</v>
      </c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</row>
    <row r="1067" spans="1:15" s="14" customFormat="1" hidden="1" outlineLevel="3" x14ac:dyDescent="0.2">
      <c r="A1067" s="110" t="s">
        <v>127</v>
      </c>
      <c r="B1067" s="111">
        <v>3825</v>
      </c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/>
    </row>
    <row r="1068" spans="1:15" s="14" customFormat="1" hidden="1" outlineLevel="3" x14ac:dyDescent="0.2">
      <c r="A1068" s="110" t="s">
        <v>145</v>
      </c>
      <c r="B1068" s="111">
        <v>675</v>
      </c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</row>
    <row r="1069" spans="1:15" s="14" customFormat="1" hidden="1" outlineLevel="3" x14ac:dyDescent="0.2">
      <c r="A1069" s="110" t="s">
        <v>159</v>
      </c>
      <c r="B1069" s="111">
        <v>220000</v>
      </c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</row>
    <row r="1070" spans="1:15" s="14" customFormat="1" hidden="1" outlineLevel="3" x14ac:dyDescent="0.2">
      <c r="A1070" s="110" t="s">
        <v>252</v>
      </c>
      <c r="B1070" s="111">
        <v>58000</v>
      </c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</row>
    <row r="1071" spans="1:15" s="14" customFormat="1" hidden="1" outlineLevel="3" x14ac:dyDescent="0.2">
      <c r="A1071" s="110" t="s">
        <v>253</v>
      </c>
      <c r="B1071" s="111">
        <v>418000.00000000006</v>
      </c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</row>
    <row r="1072" spans="1:15" s="14" customFormat="1" hidden="1" outlineLevel="3" x14ac:dyDescent="0.2">
      <c r="A1072" s="110" t="s">
        <v>128</v>
      </c>
      <c r="B1072" s="111">
        <v>8000</v>
      </c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</row>
    <row r="1073" spans="1:15" s="14" customFormat="1" hidden="1" outlineLevel="3" x14ac:dyDescent="0.2">
      <c r="A1073" s="110" t="s">
        <v>148</v>
      </c>
      <c r="B1073" s="111">
        <v>10000</v>
      </c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</row>
    <row r="1074" spans="1:15" s="14" customFormat="1" hidden="1" outlineLevel="3" x14ac:dyDescent="0.2">
      <c r="A1074" s="110" t="s">
        <v>254</v>
      </c>
      <c r="B1074" s="111">
        <v>165000</v>
      </c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</row>
    <row r="1075" spans="1:15" s="14" customFormat="1" hidden="1" outlineLevel="3" x14ac:dyDescent="0.2">
      <c r="A1075" s="110" t="s">
        <v>234</v>
      </c>
      <c r="B1075" s="111">
        <v>300000</v>
      </c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</row>
    <row r="1076" spans="1:15" s="14" customFormat="1" hidden="1" outlineLevel="3" x14ac:dyDescent="0.2">
      <c r="A1076" s="110" t="s">
        <v>255</v>
      </c>
      <c r="B1076" s="111">
        <v>10000</v>
      </c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</row>
    <row r="1077" spans="1:15" s="14" customFormat="1" hidden="1" outlineLevel="3" x14ac:dyDescent="0.2">
      <c r="A1077" s="110" t="s">
        <v>256</v>
      </c>
      <c r="B1077" s="111">
        <v>10000</v>
      </c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</row>
    <row r="1078" spans="1:15" s="14" customFormat="1" hidden="1" outlineLevel="3" x14ac:dyDescent="0.2">
      <c r="A1078" s="110" t="s">
        <v>257</v>
      </c>
      <c r="B1078" s="111">
        <v>150000</v>
      </c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</row>
    <row r="1079" spans="1:15" hidden="1" outlineLevel="3" x14ac:dyDescent="0.2">
      <c r="A1079" s="110" t="s">
        <v>153</v>
      </c>
      <c r="B1079" s="111">
        <v>2000</v>
      </c>
    </row>
    <row r="1080" spans="1:15" hidden="1" outlineLevel="3" x14ac:dyDescent="0.2">
      <c r="A1080" s="110" t="s">
        <v>149</v>
      </c>
      <c r="B1080" s="111">
        <v>7500</v>
      </c>
    </row>
    <row r="1081" spans="1:15" hidden="1" outlineLevel="3" x14ac:dyDescent="0.2">
      <c r="A1081" s="110" t="s">
        <v>134</v>
      </c>
      <c r="B1081" s="111">
        <v>555000</v>
      </c>
    </row>
    <row r="1082" spans="1:15" hidden="1" outlineLevel="3" x14ac:dyDescent="0.2">
      <c r="A1082" s="110" t="s">
        <v>207</v>
      </c>
      <c r="B1082" s="111">
        <v>45000</v>
      </c>
    </row>
    <row r="1083" spans="1:15" ht="15.75" hidden="1" outlineLevel="2" collapsed="1" x14ac:dyDescent="0.25">
      <c r="A1083" s="107" t="s">
        <v>258</v>
      </c>
      <c r="B1083" s="21">
        <f>SUM(B1066:B1082)</f>
        <v>2008500</v>
      </c>
    </row>
    <row r="1084" spans="1:15" ht="15.75" hidden="1" outlineLevel="3" x14ac:dyDescent="0.25">
      <c r="A1084" s="107"/>
      <c r="B1084" s="21"/>
    </row>
    <row r="1085" spans="1:15" hidden="1" outlineLevel="3" x14ac:dyDescent="0.2">
      <c r="A1085" s="110" t="s">
        <v>259</v>
      </c>
      <c r="B1085" s="111">
        <v>250000</v>
      </c>
    </row>
    <row r="1086" spans="1:15" ht="15.75" hidden="1" outlineLevel="2" collapsed="1" x14ac:dyDescent="0.25">
      <c r="A1086" s="107" t="s">
        <v>334</v>
      </c>
      <c r="B1086" s="21">
        <f>SUM(B1085)</f>
        <v>250000</v>
      </c>
    </row>
    <row r="1087" spans="1:15" ht="15.75" hidden="1" outlineLevel="2" x14ac:dyDescent="0.25">
      <c r="A1087" s="107"/>
      <c r="B1087" s="21"/>
    </row>
    <row r="1088" spans="1:15" ht="15.75" hidden="1" outlineLevel="1" collapsed="1" x14ac:dyDescent="0.25">
      <c r="A1088" s="107" t="s">
        <v>260</v>
      </c>
      <c r="B1088" s="120">
        <f>B1086+B1083</f>
        <v>2258500</v>
      </c>
    </row>
    <row r="1089" spans="1:14" ht="15.75" hidden="1" outlineLevel="2" x14ac:dyDescent="0.25">
      <c r="A1089" s="107"/>
      <c r="B1089" s="120"/>
      <c r="D1089" s="14"/>
    </row>
    <row r="1090" spans="1:14" hidden="1" outlineLevel="2" x14ac:dyDescent="0.2">
      <c r="A1090" s="110" t="s">
        <v>342</v>
      </c>
      <c r="B1090" s="111">
        <v>26500</v>
      </c>
      <c r="D1090" s="14"/>
    </row>
    <row r="1091" spans="1:14" hidden="1" outlineLevel="2" x14ac:dyDescent="0.2">
      <c r="A1091" s="110" t="s">
        <v>261</v>
      </c>
      <c r="B1091" s="111">
        <v>1899980</v>
      </c>
    </row>
    <row r="1092" spans="1:14" ht="15.75" hidden="1" outlineLevel="1" collapsed="1" x14ac:dyDescent="0.25">
      <c r="A1092" s="107" t="s">
        <v>80</v>
      </c>
      <c r="B1092" s="120">
        <f>SUM(B1090:B1091)</f>
        <v>1926480</v>
      </c>
    </row>
    <row r="1093" spans="1:14" hidden="1" outlineLevel="1" x14ac:dyDescent="0.2">
      <c r="D1093" s="14"/>
    </row>
    <row r="1094" spans="1:14" ht="15.75" collapsed="1" x14ac:dyDescent="0.25">
      <c r="A1094" s="121" t="s">
        <v>262</v>
      </c>
      <c r="B1094" s="113">
        <f>SUM(B1092,B1088,B1064,B993,B750,B598,B233,B358)</f>
        <v>74349793.772247314</v>
      </c>
    </row>
    <row r="1095" spans="1:14" ht="15.75" hidden="1" outlineLevel="1" x14ac:dyDescent="0.25">
      <c r="A1095" s="81"/>
      <c r="B1095" s="102"/>
    </row>
    <row r="1096" spans="1:14" hidden="1" outlineLevel="1" x14ac:dyDescent="0.2">
      <c r="A1096" s="122" t="s">
        <v>126</v>
      </c>
      <c r="B1096" s="147">
        <v>409353</v>
      </c>
    </row>
    <row r="1097" spans="1:14" hidden="1" outlineLevel="1" x14ac:dyDescent="0.2">
      <c r="A1097" s="122" t="s">
        <v>140</v>
      </c>
      <c r="B1097" s="147">
        <v>8000</v>
      </c>
    </row>
    <row r="1098" spans="1:14" hidden="1" outlineLevel="1" x14ac:dyDescent="0.2">
      <c r="A1098" s="122" t="s">
        <v>141</v>
      </c>
      <c r="B1098" s="147">
        <v>1200</v>
      </c>
    </row>
    <row r="1099" spans="1:14" hidden="1" outlineLevel="1" x14ac:dyDescent="0.2">
      <c r="A1099" s="122" t="s">
        <v>170</v>
      </c>
      <c r="B1099" s="147">
        <v>7100</v>
      </c>
    </row>
    <row r="1100" spans="1:14" hidden="1" outlineLevel="1" x14ac:dyDescent="0.2">
      <c r="A1100" s="122" t="s">
        <v>142</v>
      </c>
      <c r="B1100" s="147">
        <v>6780</v>
      </c>
    </row>
    <row r="1101" spans="1:14" hidden="1" outlineLevel="1" x14ac:dyDescent="0.2">
      <c r="A1101" s="122" t="s">
        <v>143</v>
      </c>
      <c r="B1101" s="147">
        <v>85590</v>
      </c>
    </row>
    <row r="1102" spans="1:14" hidden="1" outlineLevel="1" x14ac:dyDescent="0.2">
      <c r="A1102" s="122" t="s">
        <v>127</v>
      </c>
      <c r="B1102" s="147">
        <v>33403</v>
      </c>
    </row>
    <row r="1103" spans="1:14" hidden="1" outlineLevel="1" collapsed="1" x14ac:dyDescent="0.2">
      <c r="A1103" s="122" t="s">
        <v>144</v>
      </c>
      <c r="B1103" s="147">
        <v>74343</v>
      </c>
      <c r="N1103" s="123"/>
    </row>
    <row r="1104" spans="1:14" hidden="1" outlineLevel="1" x14ac:dyDescent="0.2">
      <c r="A1104" s="122" t="s">
        <v>145</v>
      </c>
      <c r="B1104" s="147">
        <v>3535</v>
      </c>
      <c r="N1104" s="123"/>
    </row>
    <row r="1105" spans="1:15" hidden="1" outlineLevel="1" x14ac:dyDescent="0.2">
      <c r="A1105" s="122" t="s">
        <v>146</v>
      </c>
      <c r="B1105" s="147">
        <v>5000</v>
      </c>
    </row>
    <row r="1106" spans="1:15" hidden="1" outlineLevel="1" x14ac:dyDescent="0.2">
      <c r="A1106" s="122" t="s">
        <v>159</v>
      </c>
      <c r="B1106" s="147">
        <v>42000</v>
      </c>
    </row>
    <row r="1107" spans="1:15" hidden="1" outlineLevel="1" collapsed="1" x14ac:dyDescent="0.2">
      <c r="A1107" s="122" t="s">
        <v>264</v>
      </c>
      <c r="B1107" s="147">
        <v>3040</v>
      </c>
    </row>
    <row r="1108" spans="1:15" s="14" customFormat="1" hidden="1" outlineLevel="1" x14ac:dyDescent="0.2">
      <c r="A1108" s="122" t="s">
        <v>128</v>
      </c>
      <c r="B1108" s="147">
        <v>10000</v>
      </c>
      <c r="D1108" s="9"/>
      <c r="E1108" s="9"/>
      <c r="F1108" s="9"/>
      <c r="G1108" s="9"/>
      <c r="H1108" s="9"/>
      <c r="I1108" s="9"/>
      <c r="J1108" s="9"/>
      <c r="K1108" s="9"/>
      <c r="L1108" s="9"/>
      <c r="M1108" s="9"/>
      <c r="N1108" s="9"/>
      <c r="O1108" s="9"/>
    </row>
    <row r="1109" spans="1:15" s="14" customFormat="1" hidden="1" outlineLevel="1" x14ac:dyDescent="0.2">
      <c r="A1109" s="122" t="s">
        <v>199</v>
      </c>
      <c r="B1109" s="147">
        <v>45885</v>
      </c>
      <c r="D1109" s="9"/>
      <c r="E1109" s="9"/>
      <c r="F1109" s="9"/>
      <c r="G1109" s="9"/>
      <c r="H1109" s="9"/>
      <c r="I1109" s="9"/>
      <c r="J1109" s="9"/>
      <c r="K1109" s="9"/>
      <c r="L1109" s="9"/>
      <c r="M1109" s="9"/>
      <c r="N1109" s="9"/>
      <c r="O1109" s="9"/>
    </row>
    <row r="1110" spans="1:15" s="14" customFormat="1" hidden="1" outlineLevel="1" x14ac:dyDescent="0.2">
      <c r="A1110" s="122" t="s">
        <v>180</v>
      </c>
      <c r="B1110" s="147">
        <v>2000</v>
      </c>
      <c r="D1110" s="9"/>
      <c r="E1110" s="9"/>
      <c r="F1110" s="9"/>
      <c r="G1110" s="9"/>
      <c r="H1110" s="9"/>
      <c r="I1110" s="9"/>
      <c r="J1110" s="9"/>
      <c r="K1110" s="9"/>
      <c r="L1110" s="9"/>
      <c r="M1110" s="9"/>
      <c r="N1110" s="9"/>
      <c r="O1110" s="9"/>
    </row>
    <row r="1111" spans="1:15" s="14" customFormat="1" hidden="1" outlineLevel="1" x14ac:dyDescent="0.2">
      <c r="A1111" s="122" t="s">
        <v>163</v>
      </c>
      <c r="B1111" s="147">
        <v>7000</v>
      </c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</row>
    <row r="1112" spans="1:15" s="14" customFormat="1" hidden="1" outlineLevel="1" x14ac:dyDescent="0.2">
      <c r="A1112" s="122" t="s">
        <v>174</v>
      </c>
      <c r="B1112" s="147">
        <v>10000</v>
      </c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  <c r="O1112" s="9"/>
    </row>
    <row r="1113" spans="1:15" s="14" customFormat="1" hidden="1" outlineLevel="1" collapsed="1" x14ac:dyDescent="0.2">
      <c r="A1113" s="122" t="s">
        <v>148</v>
      </c>
      <c r="B1113" s="147">
        <v>49800</v>
      </c>
      <c r="D1113" s="9"/>
      <c r="E1113" s="9"/>
      <c r="F1113" s="9"/>
      <c r="G1113" s="9"/>
      <c r="H1113" s="9"/>
      <c r="I1113" s="9"/>
      <c r="J1113" s="9"/>
      <c r="K1113" s="9"/>
      <c r="L1113" s="9"/>
      <c r="M1113" s="9"/>
      <c r="N1113" s="9"/>
      <c r="O1113" s="9"/>
    </row>
    <row r="1114" spans="1:15" s="14" customFormat="1" hidden="1" outlineLevel="1" x14ac:dyDescent="0.2">
      <c r="A1114" s="122" t="s">
        <v>185</v>
      </c>
      <c r="B1114" s="147">
        <v>50000</v>
      </c>
      <c r="D1114" s="9"/>
      <c r="E1114" s="9"/>
      <c r="F1114" s="9"/>
      <c r="G1114" s="9"/>
      <c r="H1114" s="9"/>
      <c r="I1114" s="9"/>
      <c r="J1114" s="9"/>
      <c r="K1114" s="9"/>
      <c r="L1114" s="9"/>
      <c r="M1114" s="9"/>
      <c r="N1114" s="9"/>
      <c r="O1114" s="9"/>
    </row>
    <row r="1115" spans="1:15" s="14" customFormat="1" hidden="1" outlineLevel="1" x14ac:dyDescent="0.2">
      <c r="A1115" s="122" t="s">
        <v>216</v>
      </c>
      <c r="B1115" s="147">
        <v>4000</v>
      </c>
      <c r="D1115" s="9"/>
      <c r="E1115" s="9"/>
      <c r="F1115" s="9"/>
      <c r="G1115" s="9"/>
      <c r="H1115" s="9"/>
      <c r="I1115" s="9"/>
      <c r="J1115" s="9"/>
      <c r="K1115" s="9"/>
      <c r="L1115" s="9"/>
      <c r="M1115" s="9"/>
      <c r="N1115" s="9"/>
      <c r="O1115" s="9"/>
    </row>
    <row r="1116" spans="1:15" s="14" customFormat="1" hidden="1" outlineLevel="1" x14ac:dyDescent="0.2">
      <c r="A1116" s="122" t="s">
        <v>254</v>
      </c>
      <c r="B1116" s="147">
        <v>12000</v>
      </c>
      <c r="D1116" s="9"/>
      <c r="E1116" s="9"/>
      <c r="F1116" s="9"/>
      <c r="G1116" s="9"/>
      <c r="H1116" s="9"/>
      <c r="I1116" s="9"/>
      <c r="J1116" s="9"/>
      <c r="K1116" s="9"/>
      <c r="L1116" s="9"/>
      <c r="M1116" s="9"/>
      <c r="N1116" s="9"/>
      <c r="O1116" s="9"/>
    </row>
    <row r="1117" spans="1:15" s="14" customFormat="1" hidden="1" outlineLevel="1" x14ac:dyDescent="0.2">
      <c r="A1117" s="122" t="s">
        <v>234</v>
      </c>
      <c r="B1117" s="147">
        <v>16083</v>
      </c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  <c r="O1117" s="9"/>
    </row>
    <row r="1118" spans="1:15" s="14" customFormat="1" hidden="1" outlineLevel="1" x14ac:dyDescent="0.2">
      <c r="A1118" s="122" t="s">
        <v>257</v>
      </c>
      <c r="B1118" s="147">
        <v>32000</v>
      </c>
      <c r="D1118" s="9"/>
      <c r="E1118" s="9"/>
      <c r="F1118" s="9"/>
      <c r="G1118" s="9"/>
      <c r="H1118" s="9"/>
      <c r="I1118" s="9"/>
      <c r="J1118" s="9"/>
      <c r="K1118" s="9"/>
      <c r="L1118" s="9"/>
      <c r="M1118" s="9"/>
      <c r="N1118" s="9"/>
      <c r="O1118" s="9"/>
    </row>
    <row r="1119" spans="1:15" s="14" customFormat="1" hidden="1" outlineLevel="1" x14ac:dyDescent="0.2">
      <c r="A1119" s="122" t="s">
        <v>153</v>
      </c>
      <c r="B1119" s="147">
        <v>5000</v>
      </c>
      <c r="D1119" s="9"/>
      <c r="E1119" s="9"/>
      <c r="F1119" s="9"/>
      <c r="G1119" s="9"/>
      <c r="H1119" s="9"/>
      <c r="I1119" s="9"/>
      <c r="J1119" s="9"/>
      <c r="K1119" s="9"/>
      <c r="L1119" s="9"/>
      <c r="M1119" s="9"/>
      <c r="N1119" s="9"/>
      <c r="O1119" s="9"/>
    </row>
    <row r="1120" spans="1:15" s="14" customFormat="1" hidden="1" outlineLevel="1" x14ac:dyDescent="0.2">
      <c r="A1120" s="122" t="s">
        <v>130</v>
      </c>
      <c r="B1120" s="147">
        <v>300</v>
      </c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  <c r="O1120" s="9"/>
    </row>
    <row r="1121" spans="1:15" s="14" customFormat="1" hidden="1" outlineLevel="1" x14ac:dyDescent="0.2">
      <c r="A1121" s="122" t="s">
        <v>131</v>
      </c>
      <c r="B1121" s="147">
        <v>10000</v>
      </c>
      <c r="D1121" s="9"/>
      <c r="E1121" s="9"/>
      <c r="F1121" s="9"/>
      <c r="G1121" s="9"/>
      <c r="H1121" s="9"/>
      <c r="I1121" s="9"/>
      <c r="J1121" s="9"/>
      <c r="K1121" s="9"/>
      <c r="L1121" s="9"/>
      <c r="M1121" s="9"/>
      <c r="N1121" s="9"/>
      <c r="O1121" s="9"/>
    </row>
    <row r="1122" spans="1:15" s="14" customFormat="1" hidden="1" outlineLevel="1" x14ac:dyDescent="0.2">
      <c r="A1122" s="122" t="s">
        <v>132</v>
      </c>
      <c r="B1122" s="147">
        <v>2500</v>
      </c>
      <c r="D1122" s="9"/>
      <c r="E1122" s="9"/>
      <c r="F1122" s="9"/>
      <c r="G1122" s="9"/>
      <c r="H1122" s="9"/>
      <c r="I1122" s="9"/>
      <c r="J1122" s="9"/>
      <c r="K1122" s="9"/>
      <c r="L1122" s="9"/>
      <c r="M1122" s="9"/>
      <c r="N1122" s="9"/>
      <c r="O1122" s="9"/>
    </row>
    <row r="1123" spans="1:15" s="14" customFormat="1" hidden="1" outlineLevel="1" x14ac:dyDescent="0.2">
      <c r="A1123" s="122" t="s">
        <v>133</v>
      </c>
      <c r="B1123" s="147">
        <v>1250</v>
      </c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</row>
    <row r="1124" spans="1:15" s="14" customFormat="1" hidden="1" outlineLevel="1" x14ac:dyDescent="0.2">
      <c r="A1124" s="122" t="s">
        <v>149</v>
      </c>
      <c r="B1124" s="147">
        <v>4500</v>
      </c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</row>
    <row r="1125" spans="1:15" s="14" customFormat="1" hidden="1" outlineLevel="1" x14ac:dyDescent="0.2">
      <c r="A1125" s="122" t="s">
        <v>134</v>
      </c>
      <c r="B1125" s="147">
        <v>25000</v>
      </c>
      <c r="D1125" s="9"/>
      <c r="E1125" s="9"/>
      <c r="F1125" s="9"/>
      <c r="G1125" s="9"/>
      <c r="H1125" s="9"/>
      <c r="I1125" s="9"/>
      <c r="J1125" s="9"/>
      <c r="K1125" s="9"/>
      <c r="L1125" s="9"/>
      <c r="M1125" s="9"/>
      <c r="N1125" s="9"/>
      <c r="O1125" s="9"/>
    </row>
    <row r="1126" spans="1:15" s="14" customFormat="1" hidden="1" outlineLevel="1" x14ac:dyDescent="0.2">
      <c r="A1126" s="122" t="s">
        <v>135</v>
      </c>
      <c r="B1126" s="147">
        <v>2000</v>
      </c>
      <c r="D1126" s="9"/>
      <c r="E1126" s="9"/>
      <c r="F1126" s="9"/>
      <c r="G1126" s="9"/>
      <c r="H1126" s="9"/>
      <c r="I1126" s="9"/>
      <c r="J1126" s="9"/>
      <c r="K1126" s="9"/>
      <c r="L1126" s="9"/>
      <c r="M1126" s="9"/>
      <c r="N1126" s="9"/>
      <c r="O1126" s="9"/>
    </row>
    <row r="1127" spans="1:15" s="14" customFormat="1" hidden="1" outlineLevel="1" x14ac:dyDescent="0.2">
      <c r="A1127" s="122" t="s">
        <v>136</v>
      </c>
      <c r="B1127" s="147">
        <v>800</v>
      </c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  <c r="O1127" s="9"/>
    </row>
    <row r="1128" spans="1:15" s="14" customFormat="1" hidden="1" outlineLevel="1" x14ac:dyDescent="0.2">
      <c r="A1128" s="122" t="s">
        <v>137</v>
      </c>
      <c r="B1128" s="147">
        <v>10000</v>
      </c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  <c r="O1128" s="9"/>
    </row>
    <row r="1129" spans="1:15" s="14" customFormat="1" hidden="1" outlineLevel="1" x14ac:dyDescent="0.2">
      <c r="A1129" s="122" t="s">
        <v>160</v>
      </c>
      <c r="B1129" s="147">
        <v>7000</v>
      </c>
      <c r="D1129" s="9"/>
      <c r="E1129" s="9"/>
      <c r="F1129" s="9"/>
      <c r="G1129" s="9"/>
      <c r="H1129" s="9"/>
      <c r="I1129" s="9"/>
      <c r="J1129" s="9"/>
      <c r="K1129" s="9"/>
      <c r="L1129" s="9"/>
      <c r="M1129" s="9"/>
      <c r="N1129" s="9"/>
      <c r="O1129" s="9"/>
    </row>
    <row r="1130" spans="1:15" s="14" customFormat="1" hidden="1" outlineLevel="1" x14ac:dyDescent="0.2">
      <c r="A1130" s="122" t="s">
        <v>182</v>
      </c>
      <c r="B1130" s="147">
        <v>2000</v>
      </c>
      <c r="D1130" s="9"/>
      <c r="E1130" s="9"/>
      <c r="F1130" s="9"/>
      <c r="G1130" s="9"/>
      <c r="H1130" s="9"/>
      <c r="I1130" s="9"/>
      <c r="J1130" s="9"/>
      <c r="K1130" s="9"/>
      <c r="L1130" s="9"/>
      <c r="M1130" s="9"/>
      <c r="N1130" s="9"/>
      <c r="O1130" s="9"/>
    </row>
    <row r="1131" spans="1:15" s="14" customFormat="1" hidden="1" outlineLevel="1" x14ac:dyDescent="0.2">
      <c r="A1131" s="122" t="s">
        <v>220</v>
      </c>
      <c r="B1131" s="147">
        <v>1500</v>
      </c>
      <c r="D1131" s="9"/>
      <c r="E1131" s="9"/>
      <c r="F1131" s="9"/>
      <c r="G1131" s="9"/>
      <c r="H1131" s="9"/>
      <c r="I1131" s="9"/>
      <c r="J1131" s="9"/>
      <c r="K1131" s="9"/>
      <c r="L1131" s="9"/>
      <c r="M1131" s="9"/>
      <c r="N1131" s="9"/>
      <c r="O1131" s="9"/>
    </row>
    <row r="1132" spans="1:15" s="14" customFormat="1" hidden="1" outlineLevel="1" x14ac:dyDescent="0.2">
      <c r="A1132" s="122" t="s">
        <v>68</v>
      </c>
      <c r="B1132" s="147">
        <v>15500</v>
      </c>
      <c r="D1132" s="9"/>
      <c r="E1132" s="9"/>
      <c r="F1132" s="9"/>
      <c r="G1132" s="9"/>
      <c r="H1132" s="9"/>
      <c r="I1132" s="9"/>
      <c r="J1132" s="9"/>
      <c r="K1132" s="9"/>
      <c r="L1132" s="9"/>
      <c r="M1132" s="9"/>
      <c r="N1132" s="9"/>
      <c r="O1132" s="9"/>
    </row>
    <row r="1133" spans="1:15" s="14" customFormat="1" hidden="1" outlineLevel="1" x14ac:dyDescent="0.2">
      <c r="A1133" s="122" t="s">
        <v>165</v>
      </c>
      <c r="B1133" s="147">
        <v>9000</v>
      </c>
      <c r="D1133" s="9"/>
      <c r="E1133" s="9"/>
      <c r="F1133" s="9"/>
      <c r="G1133" s="9"/>
      <c r="H1133" s="9"/>
      <c r="I1133" s="9"/>
      <c r="J1133" s="9"/>
      <c r="K1133" s="9"/>
      <c r="L1133" s="9"/>
      <c r="M1133" s="9"/>
      <c r="N1133" s="9"/>
      <c r="O1133" s="9"/>
    </row>
    <row r="1134" spans="1:15" s="14" customFormat="1" hidden="1" outlineLevel="1" x14ac:dyDescent="0.2">
      <c r="A1134" s="122" t="s">
        <v>138</v>
      </c>
      <c r="B1134" s="147">
        <v>800</v>
      </c>
      <c r="D1134" s="9"/>
      <c r="E1134" s="9"/>
      <c r="F1134" s="9"/>
      <c r="G1134" s="9"/>
      <c r="H1134" s="9"/>
      <c r="I1134" s="9"/>
      <c r="J1134" s="9"/>
      <c r="K1134" s="9"/>
      <c r="L1134" s="9"/>
      <c r="M1134" s="9"/>
      <c r="N1134" s="9"/>
      <c r="O1134" s="9"/>
    </row>
    <row r="1135" spans="1:15" s="14" customFormat="1" hidden="1" outlineLevel="1" x14ac:dyDescent="0.2">
      <c r="A1135" s="122" t="s">
        <v>166</v>
      </c>
      <c r="B1135" s="147">
        <v>1225</v>
      </c>
      <c r="D1135" s="9"/>
      <c r="E1135" s="9"/>
      <c r="F1135" s="9"/>
      <c r="G1135" s="9"/>
      <c r="H1135" s="9"/>
      <c r="I1135" s="9"/>
      <c r="J1135" s="9"/>
      <c r="K1135" s="9"/>
      <c r="L1135" s="9"/>
      <c r="M1135" s="9"/>
      <c r="N1135" s="9"/>
      <c r="O1135" s="9"/>
    </row>
    <row r="1136" spans="1:15" s="14" customFormat="1" hidden="1" outlineLevel="1" x14ac:dyDescent="0.2">
      <c r="A1136" s="122" t="s">
        <v>155</v>
      </c>
      <c r="B1136" s="147">
        <v>200</v>
      </c>
      <c r="D1136" s="9"/>
      <c r="E1136" s="9"/>
      <c r="F1136" s="9"/>
      <c r="G1136" s="9"/>
      <c r="H1136" s="9"/>
      <c r="I1136" s="9"/>
      <c r="J1136" s="9"/>
      <c r="K1136" s="9"/>
      <c r="L1136" s="9"/>
      <c r="M1136" s="9"/>
      <c r="N1136" s="9"/>
      <c r="O1136" s="9"/>
    </row>
    <row r="1137" spans="1:15" s="14" customFormat="1" hidden="1" outlineLevel="1" x14ac:dyDescent="0.2">
      <c r="A1137" s="122" t="s">
        <v>167</v>
      </c>
      <c r="B1137" s="147">
        <v>4340</v>
      </c>
      <c r="D1137" s="9"/>
      <c r="E1137" s="9"/>
      <c r="F1137" s="9"/>
      <c r="G1137" s="9"/>
      <c r="H1137" s="9"/>
      <c r="I1137" s="9"/>
      <c r="J1137" s="9"/>
      <c r="K1137" s="9"/>
      <c r="L1137" s="9"/>
      <c r="M1137" s="9"/>
      <c r="N1137" s="9"/>
      <c r="O1137" s="9"/>
    </row>
    <row r="1138" spans="1:15" hidden="1" outlineLevel="1" x14ac:dyDescent="0.2">
      <c r="A1138" s="122" t="s">
        <v>192</v>
      </c>
      <c r="B1138" s="147">
        <v>1000</v>
      </c>
    </row>
    <row r="1139" spans="1:15" hidden="1" outlineLevel="1" x14ac:dyDescent="0.2">
      <c r="A1139" s="122" t="s">
        <v>265</v>
      </c>
      <c r="B1139" s="147">
        <v>1500000</v>
      </c>
    </row>
    <row r="1140" spans="1:15" hidden="1" outlineLevel="1" x14ac:dyDescent="0.2">
      <c r="A1140" s="122" t="s">
        <v>80</v>
      </c>
      <c r="B1140" s="147">
        <v>557243</v>
      </c>
    </row>
    <row r="1141" spans="1:15" ht="15.75" collapsed="1" x14ac:dyDescent="0.25">
      <c r="A1141" s="130" t="s">
        <v>69</v>
      </c>
      <c r="B1141" s="131">
        <f>SUM(B1096:B1140)</f>
        <v>3079270</v>
      </c>
      <c r="J1141" s="124"/>
      <c r="K1141" s="123"/>
    </row>
    <row r="1142" spans="1:15" hidden="1" outlineLevel="1" x14ac:dyDescent="0.2">
      <c r="A1142" s="148"/>
      <c r="B1142" s="149"/>
      <c r="J1142" s="96"/>
      <c r="K1142" s="123"/>
    </row>
    <row r="1143" spans="1:15" hidden="1" outlineLevel="1" x14ac:dyDescent="0.2">
      <c r="A1143" s="150" t="s">
        <v>126</v>
      </c>
      <c r="B1143" s="149">
        <v>348962</v>
      </c>
    </row>
    <row r="1144" spans="1:15" hidden="1" outlineLevel="1" x14ac:dyDescent="0.2">
      <c r="A1144" s="150" t="s">
        <v>140</v>
      </c>
      <c r="B1144" s="149">
        <v>100</v>
      </c>
    </row>
    <row r="1145" spans="1:15" hidden="1" outlineLevel="1" x14ac:dyDescent="0.2">
      <c r="A1145" s="150" t="s">
        <v>141</v>
      </c>
      <c r="B1145" s="149">
        <v>2500</v>
      </c>
    </row>
    <row r="1146" spans="1:15" hidden="1" outlineLevel="1" x14ac:dyDescent="0.2">
      <c r="A1146" s="150" t="s">
        <v>170</v>
      </c>
      <c r="B1146" s="149">
        <v>300</v>
      </c>
    </row>
    <row r="1147" spans="1:15" hidden="1" outlineLevel="1" x14ac:dyDescent="0.2">
      <c r="A1147" s="150" t="s">
        <v>143</v>
      </c>
      <c r="B1147" s="149">
        <v>66570</v>
      </c>
    </row>
    <row r="1148" spans="1:15" hidden="1" outlineLevel="1" x14ac:dyDescent="0.2">
      <c r="A1148" s="150" t="s">
        <v>127</v>
      </c>
      <c r="B1148" s="149">
        <v>27203</v>
      </c>
    </row>
    <row r="1149" spans="1:15" hidden="1" outlineLevel="1" x14ac:dyDescent="0.2">
      <c r="A1149" s="150" t="s">
        <v>144</v>
      </c>
      <c r="B1149" s="149">
        <v>60545</v>
      </c>
    </row>
    <row r="1150" spans="1:15" hidden="1" outlineLevel="1" x14ac:dyDescent="0.2">
      <c r="A1150" s="150" t="s">
        <v>145</v>
      </c>
      <c r="B1150" s="149">
        <v>4231</v>
      </c>
    </row>
    <row r="1151" spans="1:15" hidden="1" outlineLevel="1" x14ac:dyDescent="0.2">
      <c r="A1151" s="150" t="s">
        <v>146</v>
      </c>
      <c r="B1151" s="149">
        <v>800</v>
      </c>
    </row>
    <row r="1152" spans="1:15" hidden="1" outlineLevel="1" x14ac:dyDescent="0.2">
      <c r="A1152" s="150" t="s">
        <v>128</v>
      </c>
      <c r="B1152" s="149">
        <v>66052</v>
      </c>
    </row>
    <row r="1153" spans="1:15" hidden="1" outlineLevel="1" x14ac:dyDescent="0.2">
      <c r="A1153" s="150" t="s">
        <v>199</v>
      </c>
      <c r="B1153" s="149">
        <v>80000</v>
      </c>
    </row>
    <row r="1154" spans="1:15" s="14" customFormat="1" hidden="1" outlineLevel="1" x14ac:dyDescent="0.2">
      <c r="A1154" s="150" t="s">
        <v>200</v>
      </c>
      <c r="B1154" s="149">
        <v>13000</v>
      </c>
      <c r="D1154" s="9"/>
      <c r="E1154" s="9"/>
      <c r="F1154" s="9"/>
      <c r="G1154" s="9"/>
      <c r="H1154" s="9"/>
      <c r="I1154" s="9"/>
      <c r="J1154" s="9"/>
      <c r="K1154" s="9"/>
      <c r="L1154" s="9"/>
      <c r="M1154" s="9"/>
      <c r="N1154" s="9"/>
      <c r="O1154" s="9"/>
    </row>
    <row r="1155" spans="1:15" s="14" customFormat="1" hidden="1" outlineLevel="1" x14ac:dyDescent="0.2">
      <c r="A1155" s="150" t="s">
        <v>179</v>
      </c>
      <c r="B1155" s="149">
        <v>23000</v>
      </c>
      <c r="D1155" s="9"/>
      <c r="E1155" s="9"/>
      <c r="F1155" s="9"/>
      <c r="G1155" s="9"/>
      <c r="H1155" s="9"/>
      <c r="I1155" s="9"/>
      <c r="J1155" s="9"/>
      <c r="K1155" s="9"/>
      <c r="L1155" s="9"/>
      <c r="M1155" s="9"/>
      <c r="N1155" s="9"/>
      <c r="O1155" s="9"/>
    </row>
    <row r="1156" spans="1:15" s="14" customFormat="1" hidden="1" outlineLevel="1" x14ac:dyDescent="0.2">
      <c r="A1156" s="150" t="s">
        <v>148</v>
      </c>
      <c r="B1156" s="149">
        <v>2000</v>
      </c>
      <c r="D1156" s="9"/>
      <c r="E1156" s="9"/>
      <c r="F1156" s="9"/>
      <c r="G1156" s="9"/>
      <c r="H1156" s="9"/>
      <c r="I1156" s="9"/>
      <c r="J1156" s="9"/>
      <c r="K1156" s="9"/>
      <c r="L1156" s="9"/>
      <c r="M1156" s="9"/>
      <c r="N1156" s="9"/>
      <c r="O1156" s="9"/>
    </row>
    <row r="1157" spans="1:15" s="14" customFormat="1" hidden="1" outlineLevel="1" x14ac:dyDescent="0.2">
      <c r="A1157" s="150" t="s">
        <v>185</v>
      </c>
      <c r="B1157" s="149">
        <v>36915</v>
      </c>
      <c r="D1157" s="9"/>
      <c r="E1157" s="9"/>
      <c r="F1157" s="9"/>
      <c r="G1157" s="9"/>
      <c r="H1157" s="9"/>
      <c r="I1157" s="9"/>
      <c r="J1157" s="9"/>
      <c r="K1157" s="9"/>
      <c r="L1157" s="9"/>
      <c r="M1157" s="9"/>
      <c r="N1157" s="9"/>
      <c r="O1157" s="9"/>
    </row>
    <row r="1158" spans="1:15" s="14" customFormat="1" hidden="1" outlineLevel="1" x14ac:dyDescent="0.2">
      <c r="A1158" s="150" t="s">
        <v>254</v>
      </c>
      <c r="B1158" s="149">
        <v>824</v>
      </c>
      <c r="D1158" s="9"/>
      <c r="E1158" s="9"/>
      <c r="F1158" s="9"/>
      <c r="G1158" s="9"/>
      <c r="H1158" s="9"/>
      <c r="I1158" s="9"/>
      <c r="J1158" s="9"/>
      <c r="K1158" s="9"/>
      <c r="L1158" s="9"/>
      <c r="M1158" s="9"/>
      <c r="N1158" s="9"/>
      <c r="O1158" s="9"/>
    </row>
    <row r="1159" spans="1:15" s="14" customFormat="1" hidden="1" outlineLevel="1" x14ac:dyDescent="0.2">
      <c r="A1159" s="150" t="s">
        <v>234</v>
      </c>
      <c r="B1159" s="149">
        <v>16089</v>
      </c>
      <c r="D1159" s="9"/>
      <c r="E1159" s="9"/>
      <c r="F1159" s="9"/>
      <c r="G1159" s="9"/>
      <c r="H1159" s="9"/>
      <c r="I1159" s="9"/>
      <c r="J1159" s="9"/>
      <c r="K1159" s="9"/>
      <c r="L1159" s="9"/>
      <c r="M1159" s="9"/>
      <c r="N1159" s="9"/>
      <c r="O1159" s="9"/>
    </row>
    <row r="1160" spans="1:15" s="14" customFormat="1" hidden="1" outlineLevel="1" x14ac:dyDescent="0.2">
      <c r="A1160" s="150" t="s">
        <v>257</v>
      </c>
      <c r="B1160" s="149">
        <v>4500</v>
      </c>
      <c r="D1160" s="9"/>
      <c r="E1160" s="9"/>
      <c r="F1160" s="9"/>
      <c r="G1160" s="9"/>
      <c r="H1160" s="9"/>
      <c r="I1160" s="9"/>
      <c r="J1160" s="9"/>
      <c r="K1160" s="9"/>
      <c r="L1160" s="9"/>
      <c r="M1160" s="9"/>
      <c r="N1160" s="9"/>
      <c r="O1160" s="9"/>
    </row>
    <row r="1161" spans="1:15" s="14" customFormat="1" hidden="1" outlineLevel="1" x14ac:dyDescent="0.2">
      <c r="A1161" s="150" t="s">
        <v>153</v>
      </c>
      <c r="B1161" s="149">
        <v>4000</v>
      </c>
      <c r="D1161" s="9"/>
      <c r="E1161" s="9"/>
      <c r="F1161" s="9"/>
      <c r="G1161" s="9"/>
      <c r="H1161" s="9"/>
      <c r="I1161" s="9"/>
      <c r="J1161" s="9"/>
      <c r="K1161" s="9"/>
      <c r="L1161" s="9"/>
      <c r="M1161" s="9"/>
      <c r="N1161" s="9"/>
      <c r="O1161" s="9"/>
    </row>
    <row r="1162" spans="1:15" s="14" customFormat="1" hidden="1" outlineLevel="1" x14ac:dyDescent="0.2">
      <c r="A1162" s="150" t="s">
        <v>130</v>
      </c>
      <c r="B1162" s="149">
        <v>750</v>
      </c>
      <c r="D1162" s="9"/>
      <c r="E1162" s="9"/>
      <c r="F1162" s="9"/>
      <c r="G1162" s="9"/>
      <c r="H1162" s="9"/>
      <c r="I1162" s="9"/>
      <c r="J1162" s="9"/>
      <c r="K1162" s="9"/>
      <c r="L1162" s="9"/>
      <c r="M1162" s="9"/>
      <c r="N1162" s="9"/>
      <c r="O1162" s="9"/>
    </row>
    <row r="1163" spans="1:15" s="14" customFormat="1" hidden="1" outlineLevel="1" x14ac:dyDescent="0.2">
      <c r="A1163" s="150" t="s">
        <v>131</v>
      </c>
      <c r="B1163" s="149">
        <v>2200</v>
      </c>
      <c r="D1163" s="9"/>
      <c r="E1163" s="9"/>
      <c r="F1163" s="9"/>
      <c r="G1163" s="9"/>
      <c r="H1163" s="9"/>
      <c r="I1163" s="9"/>
      <c r="J1163" s="9"/>
      <c r="K1163" s="9"/>
      <c r="L1163" s="9"/>
      <c r="M1163" s="9"/>
      <c r="N1163" s="9"/>
      <c r="O1163" s="9"/>
    </row>
    <row r="1164" spans="1:15" s="14" customFormat="1" hidden="1" outlineLevel="1" x14ac:dyDescent="0.2">
      <c r="A1164" s="150" t="s">
        <v>132</v>
      </c>
      <c r="B1164" s="149">
        <v>150</v>
      </c>
      <c r="D1164" s="9"/>
      <c r="E1164" s="9"/>
      <c r="F1164" s="9"/>
      <c r="G1164" s="9"/>
      <c r="H1164" s="9"/>
      <c r="I1164" s="9"/>
      <c r="J1164" s="9"/>
      <c r="K1164" s="9"/>
      <c r="L1164" s="9"/>
      <c r="M1164" s="9"/>
      <c r="N1164" s="9"/>
      <c r="O1164" s="9"/>
    </row>
    <row r="1165" spans="1:15" s="14" customFormat="1" hidden="1" outlineLevel="1" x14ac:dyDescent="0.2">
      <c r="A1165" s="150" t="s">
        <v>133</v>
      </c>
      <c r="B1165" s="149">
        <v>1400</v>
      </c>
      <c r="D1165" s="9"/>
      <c r="E1165" s="9"/>
      <c r="F1165" s="9"/>
      <c r="G1165" s="9"/>
      <c r="H1165" s="9"/>
      <c r="I1165" s="9"/>
      <c r="J1165" s="9"/>
      <c r="K1165" s="9"/>
      <c r="L1165" s="9"/>
      <c r="M1165" s="9"/>
      <c r="N1165" s="9"/>
      <c r="O1165" s="9"/>
    </row>
    <row r="1166" spans="1:15" s="14" customFormat="1" hidden="1" outlineLevel="1" x14ac:dyDescent="0.2">
      <c r="A1166" s="150" t="s">
        <v>134</v>
      </c>
      <c r="B1166" s="149">
        <v>1000</v>
      </c>
      <c r="D1166" s="9"/>
      <c r="E1166" s="9"/>
      <c r="F1166" s="9"/>
      <c r="G1166" s="9"/>
      <c r="H1166" s="9"/>
      <c r="I1166" s="9"/>
      <c r="J1166" s="9"/>
      <c r="K1166" s="9"/>
      <c r="L1166" s="9"/>
      <c r="M1166" s="9"/>
      <c r="N1166" s="9"/>
      <c r="O1166" s="9"/>
    </row>
    <row r="1167" spans="1:15" s="14" customFormat="1" hidden="1" outlineLevel="1" x14ac:dyDescent="0.2">
      <c r="A1167" s="150" t="s">
        <v>135</v>
      </c>
      <c r="B1167" s="149">
        <v>1000</v>
      </c>
      <c r="D1167" s="9"/>
      <c r="E1167" s="9"/>
      <c r="F1167" s="9"/>
      <c r="G1167" s="9"/>
      <c r="H1167" s="9"/>
      <c r="I1167" s="9"/>
      <c r="J1167" s="9"/>
      <c r="K1167" s="9"/>
      <c r="L1167" s="9"/>
      <c r="M1167" s="9"/>
      <c r="N1167" s="9"/>
      <c r="O1167" s="9"/>
    </row>
    <row r="1168" spans="1:15" s="14" customFormat="1" hidden="1" outlineLevel="1" x14ac:dyDescent="0.2">
      <c r="A1168" s="150" t="s">
        <v>136</v>
      </c>
      <c r="B1168" s="149">
        <v>500</v>
      </c>
      <c r="D1168" s="9"/>
      <c r="E1168" s="9"/>
      <c r="F1168" s="9"/>
      <c r="G1168" s="9"/>
      <c r="H1168" s="9"/>
      <c r="I1168" s="9"/>
      <c r="J1168" s="9"/>
      <c r="K1168" s="9"/>
      <c r="L1168" s="9"/>
      <c r="M1168" s="9"/>
      <c r="N1168" s="9"/>
      <c r="O1168" s="9"/>
    </row>
    <row r="1169" spans="1:15" s="14" customFormat="1" hidden="1" outlineLevel="1" x14ac:dyDescent="0.2">
      <c r="A1169" s="150" t="s">
        <v>137</v>
      </c>
      <c r="B1169" s="149">
        <v>9000</v>
      </c>
      <c r="D1169" s="9"/>
      <c r="E1169" s="9"/>
      <c r="F1169" s="9"/>
      <c r="G1169" s="9"/>
      <c r="H1169" s="9"/>
      <c r="I1169" s="9"/>
      <c r="J1169" s="9"/>
      <c r="K1169" s="9"/>
      <c r="L1169" s="9"/>
      <c r="M1169" s="9"/>
      <c r="N1169" s="9"/>
      <c r="O1169" s="9"/>
    </row>
    <row r="1170" spans="1:15" s="14" customFormat="1" hidden="1" outlineLevel="1" x14ac:dyDescent="0.2">
      <c r="A1170" s="150" t="s">
        <v>160</v>
      </c>
      <c r="B1170" s="149">
        <v>10000</v>
      </c>
      <c r="D1170" s="9"/>
      <c r="E1170" s="9"/>
      <c r="F1170" s="9"/>
      <c r="G1170" s="9"/>
      <c r="H1170" s="9"/>
      <c r="I1170" s="9"/>
      <c r="J1170" s="9"/>
      <c r="K1170" s="9"/>
      <c r="L1170" s="9"/>
      <c r="M1170" s="9"/>
      <c r="N1170" s="9"/>
      <c r="O1170" s="9"/>
    </row>
    <row r="1171" spans="1:15" s="14" customFormat="1" hidden="1" outlineLevel="1" x14ac:dyDescent="0.2">
      <c r="A1171" s="150" t="s">
        <v>182</v>
      </c>
      <c r="B1171" s="149">
        <v>10000</v>
      </c>
      <c r="D1171" s="9"/>
      <c r="E1171" s="9"/>
      <c r="F1171" s="9"/>
      <c r="G1171" s="9"/>
      <c r="H1171" s="9"/>
      <c r="I1171" s="9"/>
      <c r="J1171" s="9"/>
      <c r="K1171" s="9"/>
      <c r="L1171" s="9"/>
      <c r="M1171" s="9"/>
      <c r="N1171" s="9"/>
      <c r="O1171" s="9"/>
    </row>
    <row r="1172" spans="1:15" s="14" customFormat="1" hidden="1" outlineLevel="1" x14ac:dyDescent="0.2">
      <c r="A1172" s="150" t="s">
        <v>68</v>
      </c>
      <c r="B1172" s="149">
        <v>100</v>
      </c>
      <c r="D1172" s="9"/>
      <c r="E1172" s="9"/>
      <c r="F1172" s="9"/>
      <c r="G1172" s="9"/>
      <c r="H1172" s="9"/>
      <c r="I1172" s="9"/>
      <c r="J1172" s="9"/>
      <c r="K1172" s="9"/>
      <c r="L1172" s="9"/>
      <c r="M1172" s="9"/>
      <c r="N1172" s="9"/>
      <c r="O1172" s="9"/>
    </row>
    <row r="1173" spans="1:15" s="14" customFormat="1" hidden="1" outlineLevel="1" x14ac:dyDescent="0.2">
      <c r="A1173" s="150" t="s">
        <v>246</v>
      </c>
      <c r="B1173" s="149">
        <v>150</v>
      </c>
      <c r="D1173" s="9"/>
      <c r="E1173" s="9"/>
      <c r="F1173" s="9"/>
      <c r="G1173" s="9"/>
      <c r="H1173" s="9"/>
      <c r="I1173" s="9"/>
      <c r="J1173" s="9"/>
      <c r="K1173" s="9"/>
      <c r="L1173" s="9"/>
      <c r="M1173" s="9"/>
      <c r="N1173" s="9"/>
      <c r="O1173" s="9"/>
    </row>
    <row r="1174" spans="1:15" s="14" customFormat="1" hidden="1" outlineLevel="1" x14ac:dyDescent="0.2">
      <c r="A1174" s="150" t="s">
        <v>161</v>
      </c>
      <c r="B1174" s="149">
        <v>3700</v>
      </c>
      <c r="D1174" s="9"/>
      <c r="E1174" s="9"/>
      <c r="F1174" s="9"/>
      <c r="G1174" s="9"/>
      <c r="H1174" s="9"/>
      <c r="I1174" s="9"/>
      <c r="J1174" s="9"/>
      <c r="K1174" s="9"/>
      <c r="L1174" s="9"/>
      <c r="M1174" s="9"/>
      <c r="N1174" s="9"/>
      <c r="O1174" s="9"/>
    </row>
    <row r="1175" spans="1:15" s="14" customFormat="1" hidden="1" outlineLevel="1" x14ac:dyDescent="0.2">
      <c r="A1175" s="150" t="s">
        <v>167</v>
      </c>
      <c r="B1175" s="149">
        <v>750</v>
      </c>
      <c r="D1175" s="9"/>
      <c r="E1175" s="9"/>
      <c r="F1175" s="9"/>
      <c r="G1175" s="9"/>
      <c r="H1175" s="9"/>
      <c r="I1175" s="9"/>
      <c r="J1175" s="9"/>
      <c r="K1175" s="9"/>
      <c r="L1175" s="9"/>
      <c r="M1175" s="9"/>
      <c r="N1175" s="9"/>
      <c r="O1175" s="9"/>
    </row>
    <row r="1176" spans="1:15" s="14" customFormat="1" hidden="1" outlineLevel="1" x14ac:dyDescent="0.2">
      <c r="A1176" s="150" t="s">
        <v>206</v>
      </c>
      <c r="B1176" s="149">
        <v>12672</v>
      </c>
      <c r="D1176" s="9"/>
      <c r="E1176" s="9"/>
      <c r="F1176" s="9"/>
      <c r="G1176" s="9"/>
      <c r="H1176" s="9"/>
      <c r="I1176" s="9"/>
      <c r="J1176" s="9"/>
      <c r="K1176" s="9"/>
      <c r="L1176" s="9"/>
      <c r="M1176" s="9"/>
      <c r="N1176" s="9"/>
      <c r="O1176" s="9"/>
    </row>
    <row r="1177" spans="1:15" s="14" customFormat="1" hidden="1" outlineLevel="1" x14ac:dyDescent="0.2">
      <c r="A1177" s="150" t="s">
        <v>80</v>
      </c>
      <c r="B1177" s="149">
        <v>40548</v>
      </c>
      <c r="D1177" s="9"/>
      <c r="E1177" s="9"/>
      <c r="F1177" s="9"/>
      <c r="G1177" s="9"/>
      <c r="H1177" s="9"/>
      <c r="I1177" s="9"/>
      <c r="J1177" s="9"/>
      <c r="K1177" s="9"/>
      <c r="L1177" s="9"/>
      <c r="M1177" s="9"/>
      <c r="N1177" s="9"/>
      <c r="O1177" s="9"/>
    </row>
    <row r="1178" spans="1:15" s="14" customFormat="1" ht="15.75" collapsed="1" x14ac:dyDescent="0.25">
      <c r="A1178" s="51" t="s">
        <v>82</v>
      </c>
      <c r="B1178" s="126">
        <f>SUM(B1142:B1177)</f>
        <v>851511</v>
      </c>
      <c r="D1178" s="9"/>
      <c r="E1178" s="9"/>
      <c r="F1178" s="9"/>
      <c r="G1178" s="9"/>
      <c r="H1178" s="9"/>
      <c r="I1178" s="9"/>
      <c r="J1178" s="9"/>
      <c r="K1178" s="9"/>
      <c r="L1178" s="9"/>
      <c r="M1178" s="9"/>
      <c r="N1178" s="9"/>
      <c r="O1178" s="9"/>
    </row>
    <row r="1179" spans="1:15" s="14" customFormat="1" hidden="1" outlineLevel="1" x14ac:dyDescent="0.2">
      <c r="A1179" s="124"/>
      <c r="B1179" s="97"/>
      <c r="D1179" s="9"/>
      <c r="E1179" s="9"/>
      <c r="F1179" s="9"/>
      <c r="G1179" s="9"/>
      <c r="H1179" s="9"/>
      <c r="I1179" s="9"/>
      <c r="J1179" s="9"/>
      <c r="K1179" s="9"/>
      <c r="L1179" s="9"/>
      <c r="M1179" s="9"/>
      <c r="N1179" s="9"/>
      <c r="O1179" s="9"/>
    </row>
    <row r="1180" spans="1:15" s="14" customFormat="1" hidden="1" outlineLevel="1" x14ac:dyDescent="0.2">
      <c r="A1180" s="125" t="s">
        <v>126</v>
      </c>
      <c r="B1180" s="97">
        <v>548816</v>
      </c>
      <c r="D1180" s="9"/>
      <c r="E1180" s="9"/>
      <c r="F1180" s="9"/>
      <c r="G1180" s="9"/>
      <c r="H1180" s="9"/>
      <c r="I1180" s="9"/>
      <c r="J1180" s="9"/>
      <c r="K1180" s="9"/>
      <c r="L1180" s="9"/>
      <c r="M1180" s="9"/>
      <c r="N1180" s="9"/>
      <c r="O1180" s="9"/>
    </row>
    <row r="1181" spans="1:15" s="14" customFormat="1" hidden="1" outlineLevel="1" x14ac:dyDescent="0.2">
      <c r="A1181" s="125" t="s">
        <v>140</v>
      </c>
      <c r="B1181" s="97">
        <v>4500</v>
      </c>
      <c r="D1181" s="9"/>
      <c r="E1181" s="9"/>
      <c r="F1181" s="9"/>
      <c r="G1181" s="9"/>
      <c r="H1181" s="9"/>
      <c r="I1181" s="9"/>
      <c r="J1181" s="9"/>
      <c r="K1181" s="9"/>
      <c r="L1181" s="9"/>
      <c r="M1181" s="9"/>
      <c r="N1181" s="9"/>
      <c r="O1181" s="9"/>
    </row>
    <row r="1182" spans="1:15" s="14" customFormat="1" hidden="1" outlineLevel="1" x14ac:dyDescent="0.2">
      <c r="A1182" s="125" t="s">
        <v>141</v>
      </c>
      <c r="B1182" s="97">
        <v>4200</v>
      </c>
      <c r="D1182" s="9"/>
      <c r="E1182" s="9"/>
      <c r="F1182" s="9"/>
      <c r="G1182" s="9"/>
      <c r="H1182" s="9"/>
      <c r="I1182" s="9"/>
      <c r="J1182" s="9"/>
      <c r="K1182" s="9"/>
      <c r="L1182" s="9"/>
      <c r="M1182" s="9"/>
      <c r="N1182" s="9"/>
      <c r="O1182" s="9"/>
    </row>
    <row r="1183" spans="1:15" s="14" customFormat="1" hidden="1" outlineLevel="1" x14ac:dyDescent="0.2">
      <c r="A1183" s="125" t="s">
        <v>266</v>
      </c>
      <c r="B1183" s="97">
        <v>12000</v>
      </c>
      <c r="D1183" s="9"/>
      <c r="E1183" s="9"/>
      <c r="F1183" s="9"/>
      <c r="G1183" s="9"/>
      <c r="H1183" s="9"/>
      <c r="I1183" s="9"/>
      <c r="J1183" s="9"/>
      <c r="K1183" s="9"/>
      <c r="L1183" s="9"/>
      <c r="M1183" s="9"/>
      <c r="N1183" s="9"/>
      <c r="O1183" s="9"/>
    </row>
    <row r="1184" spans="1:15" s="14" customFormat="1" hidden="1" outlineLevel="1" x14ac:dyDescent="0.2">
      <c r="A1184" s="125" t="s">
        <v>143</v>
      </c>
      <c r="B1184" s="97">
        <v>104610</v>
      </c>
      <c r="D1184" s="9"/>
      <c r="E1184" s="9"/>
      <c r="F1184" s="9"/>
      <c r="G1184" s="9"/>
      <c r="H1184" s="9"/>
      <c r="I1184" s="9"/>
      <c r="J1184" s="9"/>
      <c r="K1184" s="9"/>
      <c r="L1184" s="9"/>
      <c r="M1184" s="9"/>
      <c r="N1184" s="9"/>
      <c r="O1184" s="9"/>
    </row>
    <row r="1185" spans="1:15" s="14" customFormat="1" hidden="1" outlineLevel="1" x14ac:dyDescent="0.2">
      <c r="A1185" s="125" t="s">
        <v>127</v>
      </c>
      <c r="B1185" s="97">
        <v>43128</v>
      </c>
      <c r="D1185" s="9"/>
      <c r="E1185" s="9"/>
      <c r="F1185" s="9"/>
      <c r="G1185" s="9"/>
      <c r="H1185" s="9"/>
      <c r="I1185" s="9"/>
      <c r="J1185" s="9"/>
      <c r="K1185" s="9"/>
      <c r="L1185" s="9"/>
      <c r="M1185" s="9"/>
      <c r="N1185" s="9"/>
      <c r="O1185" s="9"/>
    </row>
    <row r="1186" spans="1:15" s="14" customFormat="1" hidden="1" outlineLevel="1" x14ac:dyDescent="0.2">
      <c r="A1186" s="125" t="s">
        <v>144</v>
      </c>
      <c r="B1186" s="97">
        <v>95987</v>
      </c>
      <c r="D1186" s="9"/>
      <c r="E1186" s="9"/>
      <c r="F1186" s="9"/>
      <c r="G1186" s="9"/>
      <c r="H1186" s="9"/>
      <c r="I1186" s="9"/>
      <c r="J1186" s="9"/>
      <c r="K1186" s="9"/>
      <c r="L1186" s="9"/>
      <c r="M1186" s="9"/>
      <c r="N1186" s="9"/>
      <c r="O1186" s="9"/>
    </row>
    <row r="1187" spans="1:15" s="14" customFormat="1" hidden="1" outlineLevel="1" x14ac:dyDescent="0.2">
      <c r="A1187" s="125" t="s">
        <v>145</v>
      </c>
      <c r="B1187" s="97">
        <v>6552</v>
      </c>
      <c r="D1187" s="9"/>
      <c r="E1187" s="9"/>
      <c r="F1187" s="9"/>
      <c r="G1187" s="9"/>
      <c r="H1187" s="9"/>
      <c r="I1187" s="9"/>
      <c r="J1187" s="9"/>
      <c r="K1187" s="9"/>
      <c r="L1187" s="9"/>
      <c r="M1187" s="9"/>
      <c r="N1187" s="9"/>
      <c r="O1187" s="9"/>
    </row>
    <row r="1188" spans="1:15" s="14" customFormat="1" hidden="1" outlineLevel="1" x14ac:dyDescent="0.2">
      <c r="A1188" s="125" t="s">
        <v>146</v>
      </c>
      <c r="B1188" s="97">
        <v>3200</v>
      </c>
      <c r="D1188" s="9"/>
      <c r="E1188" s="9"/>
      <c r="F1188" s="9"/>
      <c r="G1188" s="9"/>
      <c r="H1188" s="9"/>
      <c r="I1188" s="9"/>
      <c r="J1188" s="9"/>
      <c r="K1188" s="9"/>
      <c r="L1188" s="9"/>
      <c r="M1188" s="9"/>
      <c r="N1188" s="9"/>
      <c r="O1188" s="9"/>
    </row>
    <row r="1189" spans="1:15" s="14" customFormat="1" hidden="1" outlineLevel="1" x14ac:dyDescent="0.2">
      <c r="A1189" s="14" t="s">
        <v>159</v>
      </c>
      <c r="B1189" s="97">
        <v>1375</v>
      </c>
      <c r="D1189" s="9"/>
      <c r="E1189" s="9"/>
      <c r="F1189" s="9"/>
      <c r="G1189" s="9"/>
      <c r="H1189" s="9"/>
      <c r="I1189" s="9"/>
      <c r="J1189" s="9"/>
      <c r="K1189" s="9"/>
      <c r="L1189" s="9"/>
      <c r="M1189" s="9"/>
      <c r="N1189" s="9"/>
      <c r="O1189" s="9"/>
    </row>
    <row r="1190" spans="1:15" s="14" customFormat="1" hidden="1" outlineLevel="1" x14ac:dyDescent="0.2">
      <c r="A1190" s="14" t="s">
        <v>184</v>
      </c>
      <c r="B1190" s="97">
        <v>500</v>
      </c>
      <c r="D1190" s="9"/>
      <c r="E1190" s="9"/>
      <c r="F1190" s="9"/>
      <c r="G1190" s="9"/>
      <c r="H1190" s="9"/>
      <c r="I1190" s="9"/>
      <c r="J1190" s="9"/>
      <c r="K1190" s="9"/>
      <c r="L1190" s="9"/>
      <c r="M1190" s="9"/>
      <c r="N1190" s="9"/>
      <c r="O1190" s="9"/>
    </row>
    <row r="1191" spans="1:15" s="14" customFormat="1" hidden="1" outlineLevel="1" x14ac:dyDescent="0.2">
      <c r="A1191" s="125" t="s">
        <v>128</v>
      </c>
      <c r="B1191" s="97">
        <v>4900</v>
      </c>
      <c r="D1191" s="9"/>
      <c r="E1191" s="9"/>
      <c r="F1191" s="9"/>
      <c r="G1191" s="9"/>
      <c r="H1191" s="9"/>
      <c r="I1191" s="9"/>
      <c r="J1191" s="9"/>
      <c r="K1191" s="9"/>
      <c r="L1191" s="9"/>
      <c r="M1191" s="9"/>
      <c r="N1191" s="9"/>
      <c r="O1191" s="9"/>
    </row>
    <row r="1192" spans="1:15" s="14" customFormat="1" hidden="1" outlineLevel="1" x14ac:dyDescent="0.2">
      <c r="A1192" s="125" t="s">
        <v>199</v>
      </c>
      <c r="B1192" s="97">
        <v>35500</v>
      </c>
      <c r="D1192" s="9"/>
      <c r="E1192" s="9"/>
      <c r="F1192" s="9"/>
      <c r="G1192" s="9"/>
      <c r="H1192" s="9"/>
      <c r="I1192" s="9"/>
      <c r="J1192" s="9"/>
      <c r="K1192" s="9"/>
      <c r="L1192" s="9"/>
      <c r="M1192" s="9"/>
      <c r="N1192" s="9"/>
      <c r="O1192" s="9"/>
    </row>
    <row r="1193" spans="1:15" s="14" customFormat="1" hidden="1" outlineLevel="1" x14ac:dyDescent="0.2">
      <c r="A1193" s="125" t="s">
        <v>200</v>
      </c>
      <c r="B1193" s="97">
        <v>3000</v>
      </c>
      <c r="D1193" s="9"/>
      <c r="E1193" s="9"/>
      <c r="F1193" s="9"/>
      <c r="G1193" s="9"/>
      <c r="H1193" s="9"/>
      <c r="I1193" s="9"/>
      <c r="J1193" s="9"/>
      <c r="K1193" s="9"/>
      <c r="L1193" s="9"/>
      <c r="M1193" s="9"/>
      <c r="N1193" s="9"/>
      <c r="O1193" s="9"/>
    </row>
    <row r="1194" spans="1:15" s="14" customFormat="1" hidden="1" outlineLevel="1" x14ac:dyDescent="0.2">
      <c r="A1194" s="125" t="s">
        <v>179</v>
      </c>
      <c r="B1194" s="97">
        <v>2000</v>
      </c>
      <c r="D1194" s="9"/>
      <c r="E1194" s="9"/>
      <c r="F1194" s="9"/>
      <c r="G1194" s="9"/>
      <c r="H1194" s="9"/>
      <c r="I1194" s="9"/>
      <c r="J1194" s="9"/>
      <c r="K1194" s="9"/>
      <c r="L1194" s="9"/>
      <c r="M1194" s="9"/>
      <c r="N1194" s="9"/>
      <c r="O1194" s="9"/>
    </row>
    <row r="1195" spans="1:15" s="14" customFormat="1" hidden="1" outlineLevel="1" x14ac:dyDescent="0.2">
      <c r="A1195" s="125" t="s">
        <v>163</v>
      </c>
      <c r="B1195" s="97">
        <v>1000</v>
      </c>
      <c r="D1195" s="9"/>
      <c r="E1195" s="9"/>
      <c r="F1195" s="9"/>
      <c r="G1195" s="9"/>
      <c r="H1195" s="9"/>
      <c r="I1195" s="9"/>
      <c r="J1195" s="9"/>
      <c r="K1195" s="9"/>
      <c r="L1195" s="9"/>
      <c r="M1195" s="9"/>
      <c r="N1195" s="9"/>
      <c r="O1195" s="9"/>
    </row>
    <row r="1196" spans="1:15" s="14" customFormat="1" hidden="1" outlineLevel="1" x14ac:dyDescent="0.2">
      <c r="A1196" s="125" t="s">
        <v>174</v>
      </c>
      <c r="B1196" s="97">
        <v>5500</v>
      </c>
      <c r="D1196" s="9"/>
      <c r="E1196" s="9"/>
      <c r="F1196" s="9"/>
      <c r="G1196" s="9"/>
      <c r="H1196" s="9"/>
      <c r="I1196" s="9"/>
      <c r="J1196" s="9"/>
      <c r="K1196" s="9"/>
      <c r="L1196" s="9"/>
      <c r="M1196" s="9"/>
      <c r="N1196" s="9"/>
      <c r="O1196" s="9"/>
    </row>
    <row r="1197" spans="1:15" s="14" customFormat="1" hidden="1" outlineLevel="1" x14ac:dyDescent="0.2">
      <c r="A1197" s="125" t="s">
        <v>148</v>
      </c>
      <c r="B1197" s="97">
        <v>4000</v>
      </c>
      <c r="D1197" s="9"/>
      <c r="E1197" s="9"/>
      <c r="F1197" s="9"/>
      <c r="G1197" s="9"/>
      <c r="H1197" s="9"/>
      <c r="I1197" s="9"/>
      <c r="J1197" s="9"/>
      <c r="K1197" s="9"/>
      <c r="L1197" s="9"/>
      <c r="M1197" s="9"/>
      <c r="N1197" s="9"/>
      <c r="O1197" s="9"/>
    </row>
    <row r="1198" spans="1:15" s="14" customFormat="1" hidden="1" outlineLevel="1" x14ac:dyDescent="0.2">
      <c r="A1198" s="125" t="s">
        <v>185</v>
      </c>
      <c r="B1198" s="97">
        <v>6000</v>
      </c>
      <c r="D1198" s="9"/>
      <c r="E1198" s="9"/>
      <c r="F1198" s="9"/>
      <c r="G1198" s="9"/>
      <c r="H1198" s="9"/>
      <c r="I1198" s="9"/>
      <c r="J1198" s="9"/>
      <c r="K1198" s="9"/>
      <c r="L1198" s="9"/>
      <c r="M1198" s="9"/>
      <c r="N1198" s="9"/>
      <c r="O1198" s="9"/>
    </row>
    <row r="1199" spans="1:15" s="14" customFormat="1" hidden="1" outlineLevel="1" x14ac:dyDescent="0.2">
      <c r="A1199" s="125" t="s">
        <v>254</v>
      </c>
      <c r="B1199" s="97">
        <v>2500</v>
      </c>
      <c r="D1199" s="9"/>
      <c r="E1199" s="9"/>
      <c r="F1199" s="9"/>
      <c r="G1199" s="9"/>
      <c r="H1199" s="9"/>
      <c r="I1199" s="9"/>
      <c r="J1199" s="9"/>
      <c r="K1199" s="9"/>
      <c r="L1199" s="9"/>
      <c r="M1199" s="9"/>
      <c r="N1199" s="9"/>
      <c r="O1199" s="9"/>
    </row>
    <row r="1200" spans="1:15" s="14" customFormat="1" hidden="1" outlineLevel="1" x14ac:dyDescent="0.2">
      <c r="A1200" s="125" t="s">
        <v>234</v>
      </c>
      <c r="B1200" s="97">
        <v>12000</v>
      </c>
      <c r="D1200" s="9"/>
      <c r="E1200" s="9"/>
      <c r="F1200" s="9"/>
      <c r="G1200" s="9"/>
      <c r="H1200" s="9"/>
      <c r="I1200" s="9"/>
      <c r="J1200" s="9"/>
      <c r="K1200" s="9"/>
      <c r="L1200" s="9"/>
      <c r="M1200" s="9"/>
      <c r="N1200" s="9"/>
      <c r="O1200" s="9"/>
    </row>
    <row r="1201" spans="1:15" s="14" customFormat="1" hidden="1" outlineLevel="1" x14ac:dyDescent="0.2">
      <c r="A1201" s="125" t="s">
        <v>257</v>
      </c>
      <c r="B1201" s="97">
        <v>20000</v>
      </c>
      <c r="D1201" s="9"/>
      <c r="E1201" s="9"/>
      <c r="F1201" s="9"/>
      <c r="G1201" s="9"/>
      <c r="H1201" s="9"/>
      <c r="I1201" s="9"/>
      <c r="J1201" s="9"/>
      <c r="K1201" s="9"/>
      <c r="L1201" s="9"/>
      <c r="M1201" s="9"/>
      <c r="N1201" s="9"/>
      <c r="O1201" s="9"/>
    </row>
    <row r="1202" spans="1:15" s="14" customFormat="1" hidden="1" outlineLevel="1" x14ac:dyDescent="0.2">
      <c r="A1202" s="125" t="s">
        <v>153</v>
      </c>
      <c r="B1202" s="97">
        <v>20000</v>
      </c>
      <c r="D1202" s="9"/>
      <c r="E1202" s="9"/>
      <c r="F1202" s="9"/>
      <c r="G1202" s="9"/>
      <c r="H1202" s="9"/>
      <c r="I1202" s="9"/>
      <c r="J1202" s="9"/>
      <c r="K1202" s="9"/>
      <c r="L1202" s="9"/>
      <c r="M1202" s="9"/>
      <c r="N1202" s="9"/>
      <c r="O1202" s="9"/>
    </row>
    <row r="1203" spans="1:15" s="14" customFormat="1" hidden="1" outlineLevel="1" x14ac:dyDescent="0.2">
      <c r="A1203" s="125" t="s">
        <v>131</v>
      </c>
      <c r="B1203" s="97">
        <v>2500</v>
      </c>
      <c r="D1203" s="9"/>
      <c r="E1203" s="9"/>
      <c r="F1203" s="9"/>
      <c r="G1203" s="9"/>
      <c r="H1203" s="9"/>
      <c r="I1203" s="9"/>
      <c r="J1203" s="9"/>
      <c r="K1203" s="9"/>
      <c r="L1203" s="9"/>
      <c r="M1203" s="9"/>
      <c r="N1203" s="9"/>
      <c r="O1203" s="9"/>
    </row>
    <row r="1204" spans="1:15" s="14" customFormat="1" hidden="1" outlineLevel="1" x14ac:dyDescent="0.2">
      <c r="A1204" s="125" t="s">
        <v>133</v>
      </c>
      <c r="B1204" s="97">
        <v>4600</v>
      </c>
      <c r="D1204" s="9"/>
      <c r="E1204" s="9"/>
      <c r="F1204" s="9"/>
      <c r="G1204" s="9"/>
      <c r="H1204" s="9"/>
      <c r="I1204" s="9"/>
      <c r="J1204" s="9"/>
      <c r="K1204" s="9"/>
      <c r="L1204" s="9"/>
      <c r="M1204" s="9"/>
      <c r="N1204" s="9"/>
      <c r="O1204" s="9"/>
    </row>
    <row r="1205" spans="1:15" s="14" customFormat="1" hidden="1" outlineLevel="1" x14ac:dyDescent="0.2">
      <c r="A1205" s="125" t="s">
        <v>134</v>
      </c>
      <c r="B1205" s="97">
        <v>11000</v>
      </c>
      <c r="D1205" s="9"/>
      <c r="E1205" s="9"/>
      <c r="F1205" s="9"/>
      <c r="G1205" s="9"/>
      <c r="H1205" s="9"/>
      <c r="I1205" s="9"/>
      <c r="J1205" s="9"/>
      <c r="K1205" s="9"/>
      <c r="L1205" s="9"/>
      <c r="M1205" s="9"/>
      <c r="N1205" s="9"/>
      <c r="O1205" s="9"/>
    </row>
    <row r="1206" spans="1:15" s="14" customFormat="1" hidden="1" outlineLevel="1" x14ac:dyDescent="0.2">
      <c r="A1206" s="125" t="s">
        <v>135</v>
      </c>
      <c r="B1206" s="97">
        <v>3500</v>
      </c>
      <c r="D1206" s="9"/>
      <c r="E1206" s="9"/>
      <c r="F1206" s="9"/>
      <c r="G1206" s="9"/>
      <c r="H1206" s="9"/>
      <c r="I1206" s="9"/>
      <c r="J1206" s="9"/>
      <c r="K1206" s="9"/>
      <c r="L1206" s="9"/>
      <c r="M1206" s="9"/>
      <c r="N1206" s="9"/>
      <c r="O1206" s="9"/>
    </row>
    <row r="1207" spans="1:15" s="14" customFormat="1" hidden="1" outlineLevel="1" x14ac:dyDescent="0.2">
      <c r="A1207" s="125" t="s">
        <v>137</v>
      </c>
      <c r="B1207" s="97">
        <v>7000</v>
      </c>
      <c r="D1207" s="9"/>
      <c r="E1207" s="9"/>
      <c r="F1207" s="9"/>
      <c r="G1207" s="9"/>
      <c r="H1207" s="9"/>
      <c r="I1207" s="9"/>
      <c r="J1207" s="9"/>
      <c r="K1207" s="9"/>
      <c r="L1207" s="9"/>
      <c r="M1207" s="9"/>
      <c r="N1207" s="9"/>
      <c r="O1207" s="9"/>
    </row>
    <row r="1208" spans="1:15" s="14" customFormat="1" hidden="1" outlineLevel="1" x14ac:dyDescent="0.2">
      <c r="A1208" s="125" t="s">
        <v>160</v>
      </c>
      <c r="B1208" s="97">
        <v>35000</v>
      </c>
      <c r="D1208" s="9"/>
      <c r="E1208" s="9"/>
      <c r="F1208" s="9"/>
      <c r="G1208" s="9"/>
      <c r="H1208" s="9"/>
      <c r="I1208" s="9"/>
      <c r="J1208" s="9"/>
      <c r="K1208" s="9"/>
      <c r="L1208" s="9"/>
      <c r="M1208" s="9"/>
      <c r="N1208" s="9"/>
      <c r="O1208" s="9"/>
    </row>
    <row r="1209" spans="1:15" s="14" customFormat="1" hidden="1" outlineLevel="1" x14ac:dyDescent="0.2">
      <c r="A1209" s="125" t="s">
        <v>182</v>
      </c>
      <c r="B1209" s="97">
        <v>4700</v>
      </c>
      <c r="D1209" s="9"/>
      <c r="E1209" s="9"/>
      <c r="F1209" s="9"/>
      <c r="G1209" s="9"/>
      <c r="H1209" s="9"/>
      <c r="I1209" s="9"/>
      <c r="J1209" s="9"/>
      <c r="K1209" s="9"/>
      <c r="L1209" s="9"/>
      <c r="M1209" s="9"/>
      <c r="N1209" s="9"/>
      <c r="O1209" s="9"/>
    </row>
    <row r="1210" spans="1:15" s="14" customFormat="1" hidden="1" outlineLevel="1" x14ac:dyDescent="0.2">
      <c r="A1210" s="125" t="s">
        <v>220</v>
      </c>
      <c r="B1210" s="97">
        <v>105000</v>
      </c>
      <c r="D1210" s="9"/>
      <c r="E1210" s="9"/>
      <c r="F1210" s="9"/>
      <c r="G1210" s="9"/>
      <c r="H1210" s="9"/>
      <c r="I1210" s="9"/>
      <c r="J1210" s="9"/>
      <c r="K1210" s="9"/>
      <c r="L1210" s="9"/>
      <c r="M1210" s="9"/>
      <c r="N1210" s="9"/>
      <c r="O1210" s="9"/>
    </row>
    <row r="1211" spans="1:15" s="14" customFormat="1" hidden="1" outlineLevel="1" collapsed="1" x14ac:dyDescent="0.2">
      <c r="A1211" s="125" t="s">
        <v>68</v>
      </c>
      <c r="B1211" s="97">
        <v>17500</v>
      </c>
      <c r="D1211" s="9"/>
      <c r="E1211" s="9"/>
      <c r="F1211" s="9"/>
      <c r="G1211" s="9"/>
      <c r="H1211" s="9"/>
      <c r="I1211" s="9"/>
      <c r="J1211" s="9"/>
      <c r="K1211" s="9"/>
      <c r="L1211" s="9"/>
      <c r="M1211" s="9"/>
      <c r="N1211" s="9"/>
      <c r="O1211" s="9"/>
    </row>
    <row r="1212" spans="1:15" s="14" customFormat="1" hidden="1" outlineLevel="1" x14ac:dyDescent="0.2">
      <c r="A1212" s="125" t="s">
        <v>165</v>
      </c>
      <c r="B1212" s="97">
        <v>15000</v>
      </c>
      <c r="D1212" s="9"/>
      <c r="E1212" s="9"/>
      <c r="F1212" s="9"/>
      <c r="G1212" s="9"/>
      <c r="H1212" s="9"/>
      <c r="I1212" s="9"/>
      <c r="J1212" s="9"/>
      <c r="K1212" s="9"/>
      <c r="L1212" s="9"/>
      <c r="M1212" s="9"/>
      <c r="N1212" s="9"/>
      <c r="O1212" s="9"/>
    </row>
    <row r="1213" spans="1:15" s="14" customFormat="1" hidden="1" outlineLevel="1" x14ac:dyDescent="0.2">
      <c r="A1213" s="125" t="s">
        <v>161</v>
      </c>
      <c r="B1213" s="97">
        <v>125</v>
      </c>
      <c r="D1213" s="9"/>
      <c r="E1213" s="9"/>
      <c r="F1213" s="9"/>
      <c r="G1213" s="9"/>
      <c r="H1213" s="9"/>
      <c r="I1213" s="9"/>
      <c r="J1213" s="9"/>
      <c r="K1213" s="9"/>
      <c r="L1213" s="9"/>
      <c r="M1213" s="9"/>
      <c r="N1213" s="9"/>
      <c r="O1213" s="9"/>
    </row>
    <row r="1214" spans="1:15" s="14" customFormat="1" hidden="1" outlineLevel="1" x14ac:dyDescent="0.2">
      <c r="A1214" s="125" t="s">
        <v>192</v>
      </c>
      <c r="B1214" s="97">
        <v>160000</v>
      </c>
      <c r="D1214" s="9"/>
      <c r="E1214" s="9"/>
      <c r="F1214" s="9"/>
      <c r="G1214" s="9"/>
      <c r="H1214" s="9"/>
      <c r="I1214" s="9"/>
      <c r="J1214" s="9"/>
      <c r="K1214" s="9"/>
      <c r="L1214" s="9"/>
      <c r="M1214" s="9"/>
      <c r="N1214" s="9"/>
      <c r="O1214" s="9"/>
    </row>
    <row r="1215" spans="1:15" s="14" customFormat="1" hidden="1" outlineLevel="1" x14ac:dyDescent="0.2">
      <c r="A1215" s="125" t="s">
        <v>370</v>
      </c>
      <c r="B1215" s="97">
        <v>152500</v>
      </c>
      <c r="D1215" s="9"/>
      <c r="E1215" s="9"/>
      <c r="F1215" s="9"/>
      <c r="G1215" s="9"/>
      <c r="H1215" s="9"/>
      <c r="I1215" s="9"/>
      <c r="J1215" s="9"/>
      <c r="K1215" s="9"/>
      <c r="L1215" s="9"/>
      <c r="M1215" s="9"/>
      <c r="N1215" s="9"/>
      <c r="O1215" s="9"/>
    </row>
    <row r="1216" spans="1:15" s="14" customFormat="1" hidden="1" outlineLevel="1" x14ac:dyDescent="0.2">
      <c r="A1216" s="125" t="s">
        <v>80</v>
      </c>
      <c r="B1216" s="97">
        <v>75025</v>
      </c>
      <c r="D1216" s="9"/>
      <c r="E1216" s="9"/>
      <c r="F1216" s="9"/>
      <c r="G1216" s="9"/>
      <c r="H1216" s="9"/>
      <c r="I1216" s="9"/>
      <c r="J1216" s="9"/>
      <c r="K1216" s="9"/>
      <c r="L1216" s="9"/>
      <c r="M1216" s="9"/>
      <c r="N1216" s="9"/>
      <c r="O1216" s="9"/>
    </row>
    <row r="1217" spans="1:3" ht="15.75" collapsed="1" x14ac:dyDescent="0.25">
      <c r="A1217" s="66" t="s">
        <v>79</v>
      </c>
      <c r="B1217" s="127">
        <f>SUM(B1180:B1216)</f>
        <v>1534718</v>
      </c>
    </row>
    <row r="1218" spans="1:3" ht="15.75" hidden="1" outlineLevel="1" x14ac:dyDescent="0.25">
      <c r="A1218" s="128"/>
    </row>
    <row r="1219" spans="1:3" hidden="1" outlineLevel="2" x14ac:dyDescent="0.2">
      <c r="A1219" s="125" t="s">
        <v>126</v>
      </c>
      <c r="B1219" s="97">
        <v>515674</v>
      </c>
    </row>
    <row r="1220" spans="1:3" hidden="1" outlineLevel="2" x14ac:dyDescent="0.2">
      <c r="A1220" s="125" t="s">
        <v>140</v>
      </c>
      <c r="B1220" s="97">
        <v>16500</v>
      </c>
    </row>
    <row r="1221" spans="1:3" hidden="1" outlineLevel="2" x14ac:dyDescent="0.2">
      <c r="A1221" s="125" t="s">
        <v>141</v>
      </c>
      <c r="B1221" s="97">
        <v>7300</v>
      </c>
    </row>
    <row r="1222" spans="1:3" hidden="1" outlineLevel="2" x14ac:dyDescent="0.2">
      <c r="A1222" s="125" t="s">
        <v>170</v>
      </c>
      <c r="B1222" s="97">
        <v>300</v>
      </c>
    </row>
    <row r="1223" spans="1:3" hidden="1" outlineLevel="2" x14ac:dyDescent="0.2">
      <c r="A1223" s="125" t="s">
        <v>143</v>
      </c>
      <c r="B1223" s="97">
        <v>114120</v>
      </c>
    </row>
    <row r="1224" spans="1:3" hidden="1" outlineLevel="2" x14ac:dyDescent="0.2">
      <c r="A1224" s="125" t="s">
        <v>127</v>
      </c>
      <c r="B1224" s="97">
        <v>41690</v>
      </c>
    </row>
    <row r="1225" spans="1:3" hidden="1" outlineLevel="2" x14ac:dyDescent="0.2">
      <c r="A1225" s="125" t="s">
        <v>144</v>
      </c>
      <c r="B1225" s="97">
        <v>92787</v>
      </c>
    </row>
    <row r="1226" spans="1:3" hidden="1" outlineLevel="2" x14ac:dyDescent="0.2">
      <c r="A1226" s="125" t="s">
        <v>145</v>
      </c>
      <c r="B1226" s="97">
        <v>12543</v>
      </c>
    </row>
    <row r="1227" spans="1:3" hidden="1" outlineLevel="2" x14ac:dyDescent="0.2">
      <c r="A1227" s="125" t="s">
        <v>146</v>
      </c>
      <c r="B1227" s="97">
        <v>6000</v>
      </c>
    </row>
    <row r="1228" spans="1:3" hidden="1" outlineLevel="2" x14ac:dyDescent="0.2">
      <c r="A1228" s="125" t="s">
        <v>171</v>
      </c>
      <c r="B1228" s="97">
        <v>750</v>
      </c>
    </row>
    <row r="1229" spans="1:3" hidden="1" outlineLevel="2" x14ac:dyDescent="0.2">
      <c r="A1229" s="125" t="s">
        <v>128</v>
      </c>
      <c r="B1229" s="97">
        <v>545</v>
      </c>
    </row>
    <row r="1230" spans="1:3" hidden="1" outlineLevel="2" x14ac:dyDescent="0.2">
      <c r="A1230" s="125" t="s">
        <v>231</v>
      </c>
      <c r="B1230" s="97">
        <v>754682</v>
      </c>
      <c r="C1230" s="9"/>
    </row>
    <row r="1231" spans="1:3" hidden="1" outlineLevel="2" x14ac:dyDescent="0.2">
      <c r="A1231" s="125" t="s">
        <v>180</v>
      </c>
      <c r="B1231" s="97">
        <v>750</v>
      </c>
      <c r="C1231" s="9"/>
    </row>
    <row r="1232" spans="1:3" hidden="1" outlineLevel="2" x14ac:dyDescent="0.2">
      <c r="A1232" s="125" t="s">
        <v>163</v>
      </c>
      <c r="B1232" s="97">
        <v>93120</v>
      </c>
      <c r="C1232" s="9"/>
    </row>
    <row r="1233" spans="1:3" hidden="1" outlineLevel="2" x14ac:dyDescent="0.2">
      <c r="A1233" s="125" t="s">
        <v>148</v>
      </c>
      <c r="B1233" s="97">
        <v>750</v>
      </c>
      <c r="C1233" s="9"/>
    </row>
    <row r="1234" spans="1:3" hidden="1" outlineLevel="2" x14ac:dyDescent="0.2">
      <c r="A1234" s="125" t="s">
        <v>185</v>
      </c>
      <c r="B1234" s="97">
        <v>300</v>
      </c>
      <c r="C1234" s="9"/>
    </row>
    <row r="1235" spans="1:3" hidden="1" outlineLevel="2" x14ac:dyDescent="0.2">
      <c r="A1235" s="125" t="s">
        <v>164</v>
      </c>
      <c r="B1235" s="97">
        <v>138</v>
      </c>
      <c r="C1235" s="9"/>
    </row>
    <row r="1236" spans="1:3" hidden="1" outlineLevel="2" x14ac:dyDescent="0.2">
      <c r="A1236" s="125" t="s">
        <v>153</v>
      </c>
      <c r="B1236" s="97">
        <v>17670</v>
      </c>
      <c r="C1236" s="9"/>
    </row>
    <row r="1237" spans="1:3" hidden="1" outlineLevel="2" x14ac:dyDescent="0.2">
      <c r="A1237" s="125" t="s">
        <v>130</v>
      </c>
      <c r="B1237" s="97">
        <v>2835</v>
      </c>
      <c r="C1237" s="9"/>
    </row>
    <row r="1238" spans="1:3" hidden="1" outlineLevel="2" x14ac:dyDescent="0.2">
      <c r="A1238" s="125" t="s">
        <v>131</v>
      </c>
      <c r="B1238" s="97">
        <v>1200</v>
      </c>
      <c r="C1238" s="9"/>
    </row>
    <row r="1239" spans="1:3" hidden="1" outlineLevel="2" x14ac:dyDescent="0.2">
      <c r="A1239" s="125" t="s">
        <v>133</v>
      </c>
      <c r="B1239" s="97">
        <v>300</v>
      </c>
      <c r="C1239" s="9"/>
    </row>
    <row r="1240" spans="1:3" hidden="1" outlineLevel="2" x14ac:dyDescent="0.2">
      <c r="A1240" s="125" t="s">
        <v>137</v>
      </c>
      <c r="B1240" s="97">
        <v>4000</v>
      </c>
      <c r="C1240" s="9"/>
    </row>
    <row r="1241" spans="1:3" hidden="1" outlineLevel="2" x14ac:dyDescent="0.2">
      <c r="A1241" s="125" t="s">
        <v>160</v>
      </c>
      <c r="B1241" s="97">
        <v>500</v>
      </c>
      <c r="C1241" s="9"/>
    </row>
    <row r="1242" spans="1:3" hidden="1" outlineLevel="2" x14ac:dyDescent="0.2">
      <c r="A1242" s="125" t="s">
        <v>68</v>
      </c>
      <c r="B1242" s="97">
        <v>105010</v>
      </c>
      <c r="C1242" s="9"/>
    </row>
    <row r="1243" spans="1:3" hidden="1" outlineLevel="2" x14ac:dyDescent="0.2">
      <c r="A1243" s="125" t="s">
        <v>165</v>
      </c>
      <c r="B1243" s="97">
        <v>120000</v>
      </c>
      <c r="C1243" s="9"/>
    </row>
    <row r="1244" spans="1:3" hidden="1" outlineLevel="2" x14ac:dyDescent="0.2">
      <c r="A1244" s="125" t="s">
        <v>268</v>
      </c>
      <c r="B1244" s="97">
        <v>90000</v>
      </c>
      <c r="C1244" s="9"/>
    </row>
    <row r="1245" spans="1:3" hidden="1" outlineLevel="2" x14ac:dyDescent="0.2">
      <c r="A1245" s="125" t="s">
        <v>166</v>
      </c>
      <c r="B1245" s="97">
        <v>1500</v>
      </c>
      <c r="C1245" s="9"/>
    </row>
    <row r="1246" spans="1:3" ht="15.75" hidden="1" outlineLevel="1" collapsed="1" x14ac:dyDescent="0.25">
      <c r="A1246" s="129" t="s">
        <v>269</v>
      </c>
      <c r="B1246" s="102">
        <f>SUM(B1219:B1245)</f>
        <v>2000964</v>
      </c>
      <c r="C1246" s="9"/>
    </row>
    <row r="1247" spans="1:3" hidden="1" outlineLevel="2" x14ac:dyDescent="0.2">
      <c r="A1247" s="124"/>
      <c r="C1247" s="9"/>
    </row>
    <row r="1248" spans="1:3" hidden="1" outlineLevel="2" x14ac:dyDescent="0.2">
      <c r="A1248" s="125" t="s">
        <v>126</v>
      </c>
      <c r="B1248" s="97">
        <v>592638</v>
      </c>
      <c r="C1248" s="9"/>
    </row>
    <row r="1249" spans="1:3" hidden="1" outlineLevel="2" x14ac:dyDescent="0.2">
      <c r="A1249" s="125" t="s">
        <v>140</v>
      </c>
      <c r="B1249" s="97">
        <v>18000</v>
      </c>
      <c r="C1249" s="9"/>
    </row>
    <row r="1250" spans="1:3" hidden="1" outlineLevel="2" x14ac:dyDescent="0.2">
      <c r="A1250" s="125" t="s">
        <v>141</v>
      </c>
      <c r="B1250" s="97">
        <v>7700</v>
      </c>
      <c r="C1250" s="9"/>
    </row>
    <row r="1251" spans="1:3" hidden="1" outlineLevel="2" x14ac:dyDescent="0.2">
      <c r="A1251" s="125" t="s">
        <v>170</v>
      </c>
      <c r="B1251" s="97">
        <v>1500</v>
      </c>
      <c r="C1251" s="9"/>
    </row>
    <row r="1252" spans="1:3" hidden="1" outlineLevel="2" x14ac:dyDescent="0.2">
      <c r="A1252" s="125" t="s">
        <v>143</v>
      </c>
      <c r="B1252" s="97">
        <v>142650</v>
      </c>
      <c r="C1252" s="9"/>
    </row>
    <row r="1253" spans="1:3" hidden="1" outlineLevel="2" x14ac:dyDescent="0.2">
      <c r="A1253" s="125" t="s">
        <v>127</v>
      </c>
      <c r="B1253" s="97">
        <v>47795</v>
      </c>
      <c r="C1253" s="9"/>
    </row>
    <row r="1254" spans="1:3" hidden="1" outlineLevel="2" x14ac:dyDescent="0.2">
      <c r="A1254" s="125" t="s">
        <v>144</v>
      </c>
      <c r="B1254" s="97">
        <v>106374</v>
      </c>
      <c r="C1254" s="9"/>
    </row>
    <row r="1255" spans="1:3" hidden="1" outlineLevel="2" x14ac:dyDescent="0.2">
      <c r="A1255" s="125" t="s">
        <v>145</v>
      </c>
      <c r="B1255" s="97">
        <v>16041</v>
      </c>
      <c r="C1255" s="9"/>
    </row>
    <row r="1256" spans="1:3" hidden="1" outlineLevel="2" x14ac:dyDescent="0.2">
      <c r="A1256" s="125" t="s">
        <v>146</v>
      </c>
      <c r="B1256" s="97">
        <v>6200</v>
      </c>
      <c r="C1256" s="9"/>
    </row>
    <row r="1257" spans="1:3" hidden="1" outlineLevel="2" x14ac:dyDescent="0.2">
      <c r="A1257" s="125" t="s">
        <v>171</v>
      </c>
      <c r="B1257" s="97">
        <v>500</v>
      </c>
      <c r="C1257" s="9"/>
    </row>
    <row r="1258" spans="1:3" hidden="1" outlineLevel="2" x14ac:dyDescent="0.2">
      <c r="A1258" s="125" t="s">
        <v>264</v>
      </c>
      <c r="B1258" s="97">
        <v>110400</v>
      </c>
      <c r="C1258" s="9"/>
    </row>
    <row r="1259" spans="1:3" hidden="1" outlineLevel="2" x14ac:dyDescent="0.2">
      <c r="A1259" s="125" t="s">
        <v>128</v>
      </c>
      <c r="B1259" s="97">
        <v>480</v>
      </c>
      <c r="C1259" s="9"/>
    </row>
    <row r="1260" spans="1:3" hidden="1" outlineLevel="2" x14ac:dyDescent="0.2">
      <c r="A1260" s="125" t="s">
        <v>199</v>
      </c>
      <c r="B1260" s="97">
        <v>900</v>
      </c>
      <c r="C1260" s="9"/>
    </row>
    <row r="1261" spans="1:3" hidden="1" outlineLevel="2" x14ac:dyDescent="0.2">
      <c r="A1261" s="125" t="s">
        <v>231</v>
      </c>
      <c r="B1261" s="97">
        <v>284744</v>
      </c>
      <c r="C1261" s="9"/>
    </row>
    <row r="1262" spans="1:3" hidden="1" outlineLevel="2" x14ac:dyDescent="0.2">
      <c r="A1262" s="125" t="s">
        <v>180</v>
      </c>
      <c r="B1262" s="97">
        <v>1000</v>
      </c>
      <c r="C1262" s="9"/>
    </row>
    <row r="1263" spans="1:3" hidden="1" outlineLevel="2" x14ac:dyDescent="0.2">
      <c r="A1263" s="125" t="s">
        <v>163</v>
      </c>
      <c r="B1263" s="97">
        <v>32500</v>
      </c>
      <c r="C1263" s="9"/>
    </row>
    <row r="1264" spans="1:3" hidden="1" outlineLevel="2" x14ac:dyDescent="0.2">
      <c r="A1264" s="125" t="s">
        <v>174</v>
      </c>
      <c r="B1264" s="97">
        <v>2000</v>
      </c>
      <c r="C1264" s="9"/>
    </row>
    <row r="1265" spans="1:3" hidden="1" outlineLevel="2" x14ac:dyDescent="0.2">
      <c r="A1265" s="125" t="s">
        <v>148</v>
      </c>
      <c r="B1265" s="97">
        <v>1000</v>
      </c>
      <c r="C1265" s="9"/>
    </row>
    <row r="1266" spans="1:3" hidden="1" outlineLevel="2" x14ac:dyDescent="0.2">
      <c r="A1266" s="125" t="s">
        <v>164</v>
      </c>
      <c r="B1266" s="97">
        <v>207</v>
      </c>
      <c r="C1266" s="9"/>
    </row>
    <row r="1267" spans="1:3" hidden="1" outlineLevel="2" x14ac:dyDescent="0.2">
      <c r="A1267" s="125" t="s">
        <v>153</v>
      </c>
      <c r="B1267" s="97">
        <v>36470</v>
      </c>
      <c r="C1267" s="9"/>
    </row>
    <row r="1268" spans="1:3" hidden="1" outlineLevel="2" x14ac:dyDescent="0.2">
      <c r="A1268" s="125" t="s">
        <v>130</v>
      </c>
      <c r="B1268" s="97">
        <v>8881</v>
      </c>
      <c r="C1268" s="9"/>
    </row>
    <row r="1269" spans="1:3" hidden="1" outlineLevel="2" x14ac:dyDescent="0.2">
      <c r="A1269" s="125" t="s">
        <v>131</v>
      </c>
      <c r="B1269" s="97">
        <v>1200</v>
      </c>
      <c r="C1269" s="9"/>
    </row>
    <row r="1270" spans="1:3" hidden="1" outlineLevel="2" x14ac:dyDescent="0.2">
      <c r="A1270" s="125" t="s">
        <v>133</v>
      </c>
      <c r="B1270" s="97">
        <v>850</v>
      </c>
      <c r="C1270" s="9"/>
    </row>
    <row r="1271" spans="1:3" hidden="1" outlineLevel="2" x14ac:dyDescent="0.2">
      <c r="A1271" s="125" t="s">
        <v>137</v>
      </c>
      <c r="B1271" s="97">
        <v>3500</v>
      </c>
      <c r="C1271" s="9"/>
    </row>
    <row r="1272" spans="1:3" hidden="1" outlineLevel="2" x14ac:dyDescent="0.2">
      <c r="A1272" s="125" t="s">
        <v>160</v>
      </c>
      <c r="B1272" s="97">
        <v>750</v>
      </c>
      <c r="C1272" s="9"/>
    </row>
    <row r="1273" spans="1:3" hidden="1" outlineLevel="2" x14ac:dyDescent="0.2">
      <c r="A1273" s="125" t="s">
        <v>68</v>
      </c>
      <c r="B1273" s="97">
        <v>95631</v>
      </c>
      <c r="C1273" s="9"/>
    </row>
    <row r="1274" spans="1:3" hidden="1" outlineLevel="2" x14ac:dyDescent="0.2">
      <c r="A1274" s="125" t="s">
        <v>165</v>
      </c>
      <c r="B1274" s="97">
        <v>115000</v>
      </c>
      <c r="C1274" s="9"/>
    </row>
    <row r="1275" spans="1:3" hidden="1" outlineLevel="2" x14ac:dyDescent="0.2">
      <c r="A1275" s="125" t="s">
        <v>268</v>
      </c>
      <c r="B1275" s="97">
        <v>195408</v>
      </c>
      <c r="C1275" s="9"/>
    </row>
    <row r="1276" spans="1:3" hidden="1" outlineLevel="2" x14ac:dyDescent="0.2">
      <c r="A1276" s="125" t="s">
        <v>166</v>
      </c>
      <c r="B1276" s="97">
        <v>375</v>
      </c>
      <c r="C1276" s="9"/>
    </row>
    <row r="1277" spans="1:3" ht="15.75" hidden="1" outlineLevel="1" collapsed="1" x14ac:dyDescent="0.25">
      <c r="A1277" s="129" t="s">
        <v>270</v>
      </c>
      <c r="B1277" s="102">
        <f>SUM(B1248:B1276)</f>
        <v>1830694</v>
      </c>
      <c r="C1277" s="9"/>
    </row>
    <row r="1278" spans="1:3" ht="15.75" hidden="1" outlineLevel="2" x14ac:dyDescent="0.25">
      <c r="A1278" s="129"/>
      <c r="B1278" s="102"/>
      <c r="C1278" s="9"/>
    </row>
    <row r="1279" spans="1:3" hidden="1" outlineLevel="2" x14ac:dyDescent="0.2">
      <c r="A1279" s="125" t="s">
        <v>126</v>
      </c>
      <c r="B1279" s="97">
        <v>704891</v>
      </c>
      <c r="C1279" s="9"/>
    </row>
    <row r="1280" spans="1:3" hidden="1" outlineLevel="2" x14ac:dyDescent="0.2">
      <c r="A1280" s="125" t="s">
        <v>140</v>
      </c>
      <c r="B1280" s="97">
        <v>36000</v>
      </c>
      <c r="C1280" s="9"/>
    </row>
    <row r="1281" spans="1:15" hidden="1" outlineLevel="2" x14ac:dyDescent="0.2">
      <c r="A1281" s="125" t="s">
        <v>141</v>
      </c>
      <c r="B1281" s="97">
        <v>13200</v>
      </c>
      <c r="C1281" s="9"/>
    </row>
    <row r="1282" spans="1:15" hidden="1" outlineLevel="2" x14ac:dyDescent="0.2">
      <c r="A1282" s="125" t="s">
        <v>170</v>
      </c>
      <c r="B1282" s="97">
        <v>600</v>
      </c>
      <c r="C1282" s="9"/>
    </row>
    <row r="1283" spans="1:15" hidden="1" outlineLevel="2" x14ac:dyDescent="0.2">
      <c r="A1283" s="125" t="s">
        <v>143</v>
      </c>
      <c r="B1283" s="97">
        <v>142650</v>
      </c>
    </row>
    <row r="1284" spans="1:15" hidden="1" outlineLevel="2" x14ac:dyDescent="0.2">
      <c r="A1284" s="125" t="s">
        <v>127</v>
      </c>
      <c r="B1284" s="97">
        <v>58180</v>
      </c>
    </row>
    <row r="1285" spans="1:15" hidden="1" outlineLevel="2" x14ac:dyDescent="0.2">
      <c r="A1285" s="125" t="s">
        <v>144</v>
      </c>
      <c r="B1285" s="97">
        <v>129501</v>
      </c>
    </row>
    <row r="1286" spans="1:15" hidden="1" outlineLevel="2" x14ac:dyDescent="0.2">
      <c r="A1286" s="125" t="s">
        <v>145</v>
      </c>
      <c r="B1286" s="97">
        <v>13677</v>
      </c>
    </row>
    <row r="1287" spans="1:15" hidden="1" outlineLevel="2" x14ac:dyDescent="0.2">
      <c r="A1287" s="125" t="s">
        <v>146</v>
      </c>
      <c r="B1287" s="97">
        <v>7085</v>
      </c>
    </row>
    <row r="1288" spans="1:15" hidden="1" outlineLevel="2" x14ac:dyDescent="0.2">
      <c r="A1288" s="125" t="s">
        <v>171</v>
      </c>
      <c r="B1288" s="97">
        <v>800</v>
      </c>
    </row>
    <row r="1289" spans="1:15" s="14" customFormat="1" hidden="1" outlineLevel="2" x14ac:dyDescent="0.2">
      <c r="A1289" s="125" t="s">
        <v>128</v>
      </c>
      <c r="B1289" s="97">
        <v>480</v>
      </c>
      <c r="D1289" s="9"/>
      <c r="E1289" s="9"/>
      <c r="F1289" s="9"/>
      <c r="G1289" s="9"/>
      <c r="H1289" s="9"/>
      <c r="I1289" s="9"/>
      <c r="J1289" s="9"/>
      <c r="K1289" s="9"/>
      <c r="L1289" s="9"/>
      <c r="M1289" s="9"/>
      <c r="N1289" s="9"/>
      <c r="O1289" s="9"/>
    </row>
    <row r="1290" spans="1:15" s="14" customFormat="1" hidden="1" outlineLevel="2" x14ac:dyDescent="0.2">
      <c r="A1290" s="125" t="s">
        <v>231</v>
      </c>
      <c r="B1290" s="97">
        <v>1057740</v>
      </c>
      <c r="D1290" s="9"/>
      <c r="E1290" s="9"/>
      <c r="F1290" s="9"/>
      <c r="G1290" s="9"/>
      <c r="H1290" s="9"/>
      <c r="I1290" s="9"/>
      <c r="J1290" s="9"/>
      <c r="K1290" s="9"/>
      <c r="L1290" s="9"/>
      <c r="M1290" s="9"/>
      <c r="N1290" s="9"/>
      <c r="O1290" s="9"/>
    </row>
    <row r="1291" spans="1:15" s="14" customFormat="1" hidden="1" outlineLevel="2" x14ac:dyDescent="0.2">
      <c r="A1291" s="125" t="s">
        <v>180</v>
      </c>
      <c r="B1291" s="97">
        <v>500</v>
      </c>
      <c r="D1291" s="9"/>
      <c r="E1291" s="9"/>
      <c r="F1291" s="9"/>
      <c r="G1291" s="9"/>
      <c r="H1291" s="9"/>
      <c r="I1291" s="9"/>
      <c r="J1291" s="9"/>
      <c r="K1291" s="9"/>
      <c r="L1291" s="9"/>
      <c r="M1291" s="9"/>
      <c r="N1291" s="9"/>
      <c r="O1291" s="9"/>
    </row>
    <row r="1292" spans="1:15" s="14" customFormat="1" hidden="1" outlineLevel="2" x14ac:dyDescent="0.2">
      <c r="A1292" s="125" t="s">
        <v>163</v>
      </c>
      <c r="B1292" s="97">
        <v>47000</v>
      </c>
      <c r="D1292" s="9"/>
      <c r="E1292" s="9"/>
      <c r="F1292" s="9"/>
      <c r="G1292" s="9"/>
      <c r="H1292" s="9"/>
      <c r="I1292" s="9"/>
      <c r="J1292" s="9"/>
      <c r="K1292" s="9"/>
      <c r="L1292" s="9"/>
      <c r="M1292" s="9"/>
      <c r="N1292" s="9"/>
      <c r="O1292" s="9"/>
    </row>
    <row r="1293" spans="1:15" s="14" customFormat="1" hidden="1" outlineLevel="2" x14ac:dyDescent="0.2">
      <c r="A1293" s="125" t="s">
        <v>174</v>
      </c>
      <c r="B1293" s="97">
        <v>300</v>
      </c>
      <c r="D1293" s="9"/>
      <c r="E1293" s="9"/>
      <c r="F1293" s="9"/>
      <c r="G1293" s="9"/>
      <c r="H1293" s="9"/>
      <c r="I1293" s="9"/>
      <c r="J1293" s="9"/>
      <c r="K1293" s="9"/>
      <c r="L1293" s="9"/>
      <c r="M1293" s="9"/>
      <c r="N1293" s="9"/>
      <c r="O1293" s="9"/>
    </row>
    <row r="1294" spans="1:15" s="14" customFormat="1" hidden="1" outlineLevel="2" x14ac:dyDescent="0.2">
      <c r="A1294" s="125" t="s">
        <v>153</v>
      </c>
      <c r="B1294" s="97">
        <v>800</v>
      </c>
      <c r="D1294" s="9"/>
      <c r="E1294" s="9"/>
      <c r="F1294" s="9"/>
      <c r="G1294" s="9"/>
      <c r="H1294" s="9"/>
      <c r="I1294" s="9"/>
      <c r="J1294" s="9"/>
      <c r="K1294" s="9"/>
      <c r="L1294" s="9"/>
      <c r="M1294" s="9"/>
      <c r="N1294" s="9"/>
      <c r="O1294" s="9"/>
    </row>
    <row r="1295" spans="1:15" s="14" customFormat="1" hidden="1" outlineLevel="2" x14ac:dyDescent="0.2">
      <c r="A1295" s="125" t="s">
        <v>130</v>
      </c>
      <c r="B1295" s="97">
        <v>500</v>
      </c>
      <c r="D1295" s="9"/>
      <c r="E1295" s="9"/>
      <c r="F1295" s="9"/>
      <c r="G1295" s="9"/>
      <c r="H1295" s="9"/>
      <c r="I1295" s="9"/>
      <c r="J1295" s="9"/>
      <c r="K1295" s="9"/>
      <c r="L1295" s="9"/>
      <c r="M1295" s="9"/>
      <c r="N1295" s="9"/>
      <c r="O1295" s="9"/>
    </row>
    <row r="1296" spans="1:15" s="14" customFormat="1" hidden="1" outlineLevel="2" x14ac:dyDescent="0.2">
      <c r="A1296" s="125" t="s">
        <v>131</v>
      </c>
      <c r="B1296" s="97">
        <v>1600</v>
      </c>
      <c r="D1296" s="9"/>
      <c r="E1296" s="9"/>
      <c r="F1296" s="9"/>
      <c r="G1296" s="9"/>
      <c r="H1296" s="9"/>
      <c r="I1296" s="9"/>
      <c r="J1296" s="9"/>
      <c r="K1296" s="9"/>
      <c r="L1296" s="9"/>
      <c r="M1296" s="9"/>
      <c r="N1296" s="9"/>
      <c r="O1296" s="9"/>
    </row>
    <row r="1297" spans="1:15" s="14" customFormat="1" hidden="1" outlineLevel="2" x14ac:dyDescent="0.2">
      <c r="A1297" s="125" t="s">
        <v>133</v>
      </c>
      <c r="B1297" s="97">
        <v>300</v>
      </c>
      <c r="D1297" s="9"/>
      <c r="E1297" s="9"/>
      <c r="F1297" s="9"/>
      <c r="G1297" s="9"/>
      <c r="H1297" s="9"/>
      <c r="I1297" s="9"/>
      <c r="J1297" s="9"/>
      <c r="K1297" s="9"/>
      <c r="L1297" s="9"/>
      <c r="M1297" s="9"/>
      <c r="N1297" s="9"/>
      <c r="O1297" s="9"/>
    </row>
    <row r="1298" spans="1:15" s="14" customFormat="1" hidden="1" outlineLevel="2" x14ac:dyDescent="0.2">
      <c r="A1298" s="125" t="s">
        <v>137</v>
      </c>
      <c r="B1298" s="97">
        <v>4000</v>
      </c>
      <c r="D1298" s="9"/>
      <c r="E1298" s="9"/>
      <c r="F1298" s="9"/>
      <c r="G1298" s="9"/>
      <c r="H1298" s="9"/>
      <c r="I1298" s="9"/>
      <c r="J1298" s="9"/>
      <c r="K1298" s="9"/>
      <c r="L1298" s="9"/>
      <c r="M1298" s="9"/>
      <c r="N1298" s="9"/>
      <c r="O1298" s="9"/>
    </row>
    <row r="1299" spans="1:15" s="14" customFormat="1" hidden="1" outlineLevel="2" x14ac:dyDescent="0.2">
      <c r="A1299" s="125" t="s">
        <v>160</v>
      </c>
      <c r="B1299" s="97">
        <v>500</v>
      </c>
      <c r="D1299" s="9"/>
      <c r="E1299" s="9"/>
      <c r="F1299" s="9"/>
      <c r="G1299" s="9"/>
      <c r="H1299" s="9"/>
      <c r="I1299" s="9"/>
      <c r="J1299" s="9"/>
      <c r="K1299" s="9"/>
      <c r="L1299" s="9"/>
      <c r="M1299" s="9"/>
      <c r="N1299" s="9"/>
      <c r="O1299" s="9"/>
    </row>
    <row r="1300" spans="1:15" s="14" customFormat="1" hidden="1" outlineLevel="2" x14ac:dyDescent="0.2">
      <c r="A1300" s="125" t="s">
        <v>68</v>
      </c>
      <c r="B1300" s="97">
        <v>163518</v>
      </c>
      <c r="D1300" s="9"/>
      <c r="E1300" s="9"/>
      <c r="F1300" s="9"/>
      <c r="G1300" s="9"/>
      <c r="H1300" s="9"/>
      <c r="I1300" s="9"/>
      <c r="J1300" s="9"/>
      <c r="K1300" s="9"/>
      <c r="L1300" s="9"/>
      <c r="M1300" s="9"/>
      <c r="N1300" s="9"/>
      <c r="O1300" s="9"/>
    </row>
    <row r="1301" spans="1:15" s="14" customFormat="1" hidden="1" outlineLevel="2" x14ac:dyDescent="0.2">
      <c r="A1301" s="125" t="s">
        <v>165</v>
      </c>
      <c r="B1301" s="97">
        <v>126000</v>
      </c>
      <c r="D1301" s="9"/>
      <c r="E1301" s="9"/>
      <c r="F1301" s="9"/>
      <c r="G1301" s="9"/>
      <c r="H1301" s="9"/>
      <c r="I1301" s="9"/>
      <c r="J1301" s="9"/>
      <c r="K1301" s="9"/>
      <c r="L1301" s="9"/>
      <c r="M1301" s="9"/>
      <c r="N1301" s="9"/>
      <c r="O1301" s="9"/>
    </row>
    <row r="1302" spans="1:15" s="14" customFormat="1" hidden="1" outlineLevel="2" x14ac:dyDescent="0.2">
      <c r="A1302" s="125" t="s">
        <v>268</v>
      </c>
      <c r="B1302" s="97">
        <v>81000</v>
      </c>
      <c r="D1302" s="9"/>
      <c r="E1302" s="9"/>
      <c r="F1302" s="9"/>
      <c r="G1302" s="9"/>
      <c r="H1302" s="9"/>
      <c r="I1302" s="9"/>
      <c r="J1302" s="9"/>
      <c r="K1302" s="9"/>
      <c r="L1302" s="9"/>
      <c r="M1302" s="9"/>
      <c r="N1302" s="9"/>
      <c r="O1302" s="9"/>
    </row>
    <row r="1303" spans="1:15" s="14" customFormat="1" hidden="1" outlineLevel="2" x14ac:dyDescent="0.2">
      <c r="A1303" s="125" t="s">
        <v>166</v>
      </c>
      <c r="B1303" s="97">
        <v>1575</v>
      </c>
      <c r="D1303" s="9"/>
      <c r="E1303" s="9"/>
      <c r="F1303" s="9"/>
      <c r="G1303" s="9"/>
      <c r="H1303" s="9"/>
      <c r="I1303" s="9"/>
      <c r="J1303" s="9"/>
      <c r="K1303" s="9"/>
      <c r="L1303" s="9"/>
      <c r="M1303" s="9"/>
      <c r="N1303" s="9"/>
      <c r="O1303" s="9"/>
    </row>
    <row r="1304" spans="1:15" s="14" customFormat="1" ht="15.75" hidden="1" outlineLevel="1" collapsed="1" x14ac:dyDescent="0.25">
      <c r="A1304" s="129" t="s">
        <v>271</v>
      </c>
      <c r="B1304" s="102">
        <f>SUM(B1279:B1303)</f>
        <v>2592397</v>
      </c>
      <c r="D1304" s="9"/>
      <c r="E1304" s="9"/>
      <c r="F1304" s="9"/>
      <c r="G1304" s="9"/>
      <c r="H1304" s="9"/>
      <c r="I1304" s="9"/>
      <c r="J1304" s="9"/>
      <c r="K1304" s="9"/>
      <c r="L1304" s="9"/>
      <c r="M1304" s="9"/>
      <c r="N1304" s="9"/>
      <c r="O1304" s="9"/>
    </row>
    <row r="1305" spans="1:15" s="14" customFormat="1" ht="15.75" hidden="1" outlineLevel="2" x14ac:dyDescent="0.25">
      <c r="A1305" s="129"/>
      <c r="B1305" s="102"/>
      <c r="D1305" s="9"/>
      <c r="E1305" s="9"/>
      <c r="F1305" s="9"/>
      <c r="G1305" s="9"/>
      <c r="H1305" s="9"/>
      <c r="I1305" s="9"/>
      <c r="J1305" s="9"/>
      <c r="K1305" s="9"/>
      <c r="L1305" s="9"/>
      <c r="M1305" s="9"/>
      <c r="N1305" s="9"/>
      <c r="O1305" s="9"/>
    </row>
    <row r="1306" spans="1:15" s="14" customFormat="1" hidden="1" outlineLevel="2" x14ac:dyDescent="0.2">
      <c r="A1306" s="125" t="s">
        <v>126</v>
      </c>
      <c r="B1306" s="97">
        <v>428108</v>
      </c>
      <c r="D1306" s="9"/>
      <c r="E1306" s="9"/>
      <c r="F1306" s="9"/>
      <c r="G1306" s="9"/>
      <c r="H1306" s="9"/>
      <c r="I1306" s="9"/>
      <c r="J1306" s="9"/>
      <c r="K1306" s="9"/>
      <c r="L1306" s="9"/>
      <c r="M1306" s="9"/>
      <c r="N1306" s="9"/>
      <c r="O1306" s="9"/>
    </row>
    <row r="1307" spans="1:15" s="14" customFormat="1" hidden="1" outlineLevel="2" x14ac:dyDescent="0.2">
      <c r="A1307" s="125" t="s">
        <v>140</v>
      </c>
      <c r="B1307" s="97">
        <v>1250</v>
      </c>
      <c r="D1307" s="9"/>
      <c r="E1307" s="9"/>
      <c r="F1307" s="9"/>
      <c r="G1307" s="9"/>
      <c r="H1307" s="9"/>
      <c r="I1307" s="9"/>
      <c r="J1307" s="9"/>
      <c r="K1307" s="9"/>
      <c r="L1307" s="9"/>
      <c r="M1307" s="9"/>
      <c r="N1307" s="9"/>
      <c r="O1307" s="9"/>
    </row>
    <row r="1308" spans="1:15" s="14" customFormat="1" hidden="1" outlineLevel="2" x14ac:dyDescent="0.2">
      <c r="A1308" s="125" t="s">
        <v>141</v>
      </c>
      <c r="B1308" s="97">
        <v>4800</v>
      </c>
      <c r="D1308" s="9"/>
      <c r="E1308" s="9"/>
      <c r="F1308" s="9"/>
      <c r="G1308" s="9"/>
      <c r="H1308" s="9"/>
      <c r="I1308" s="9"/>
      <c r="J1308" s="9"/>
      <c r="K1308" s="9"/>
      <c r="L1308" s="9"/>
      <c r="M1308" s="9"/>
      <c r="N1308" s="9"/>
      <c r="O1308" s="9"/>
    </row>
    <row r="1309" spans="1:15" s="14" customFormat="1" hidden="1" outlineLevel="2" x14ac:dyDescent="0.2">
      <c r="A1309" s="125" t="s">
        <v>170</v>
      </c>
      <c r="B1309" s="97">
        <v>900</v>
      </c>
      <c r="D1309" s="9"/>
      <c r="E1309" s="9"/>
      <c r="F1309" s="9"/>
      <c r="G1309" s="9"/>
      <c r="H1309" s="9"/>
      <c r="I1309" s="9"/>
      <c r="J1309" s="9"/>
      <c r="K1309" s="9"/>
      <c r="L1309" s="9"/>
      <c r="M1309" s="9"/>
      <c r="N1309" s="9"/>
      <c r="O1309" s="9"/>
    </row>
    <row r="1310" spans="1:15" s="14" customFormat="1" hidden="1" outlineLevel="2" x14ac:dyDescent="0.2">
      <c r="A1310" s="125" t="s">
        <v>142</v>
      </c>
      <c r="B1310" s="97">
        <v>3390</v>
      </c>
      <c r="D1310" s="9"/>
      <c r="E1310" s="9"/>
      <c r="F1310" s="9"/>
      <c r="G1310" s="9"/>
      <c r="H1310" s="9"/>
      <c r="I1310" s="9"/>
      <c r="J1310" s="9"/>
      <c r="K1310" s="9"/>
      <c r="L1310" s="9"/>
      <c r="M1310" s="9"/>
      <c r="N1310" s="9"/>
      <c r="O1310" s="9"/>
    </row>
    <row r="1311" spans="1:15" s="14" customFormat="1" hidden="1" outlineLevel="2" x14ac:dyDescent="0.2">
      <c r="A1311" s="125" t="s">
        <v>143</v>
      </c>
      <c r="B1311" s="97">
        <v>80835</v>
      </c>
      <c r="D1311" s="9"/>
      <c r="E1311" s="9"/>
      <c r="F1311" s="9"/>
      <c r="G1311" s="9"/>
      <c r="H1311" s="9"/>
      <c r="I1311" s="9"/>
      <c r="J1311" s="9"/>
      <c r="K1311" s="9"/>
      <c r="L1311" s="9"/>
      <c r="M1311" s="9"/>
      <c r="N1311" s="9"/>
      <c r="O1311" s="9"/>
    </row>
    <row r="1312" spans="1:15" s="14" customFormat="1" hidden="1" outlineLevel="2" x14ac:dyDescent="0.2">
      <c r="A1312" s="125" t="s">
        <v>127</v>
      </c>
      <c r="B1312" s="97">
        <v>34099</v>
      </c>
      <c r="D1312" s="9"/>
      <c r="E1312" s="9"/>
      <c r="F1312" s="9"/>
      <c r="G1312" s="9"/>
      <c r="H1312" s="9"/>
      <c r="I1312" s="9"/>
      <c r="J1312" s="9"/>
      <c r="K1312" s="9"/>
      <c r="L1312" s="9"/>
      <c r="M1312" s="9"/>
      <c r="N1312" s="9"/>
      <c r="O1312" s="9"/>
    </row>
    <row r="1313" spans="1:15" s="14" customFormat="1" hidden="1" outlineLevel="2" x14ac:dyDescent="0.2">
      <c r="A1313" s="125" t="s">
        <v>144</v>
      </c>
      <c r="B1313" s="97">
        <v>75893</v>
      </c>
      <c r="D1313" s="9"/>
      <c r="E1313" s="9"/>
      <c r="F1313" s="9"/>
      <c r="G1313" s="9"/>
      <c r="H1313" s="9"/>
      <c r="I1313" s="9"/>
      <c r="J1313" s="9"/>
      <c r="K1313" s="9"/>
      <c r="L1313" s="9"/>
      <c r="M1313" s="9"/>
      <c r="N1313" s="9"/>
      <c r="O1313" s="9"/>
    </row>
    <row r="1314" spans="1:15" s="14" customFormat="1" hidden="1" outlineLevel="2" x14ac:dyDescent="0.2">
      <c r="A1314" s="125" t="s">
        <v>145</v>
      </c>
      <c r="B1314" s="97">
        <v>6561</v>
      </c>
      <c r="D1314" s="9"/>
      <c r="E1314" s="9"/>
      <c r="F1314" s="9"/>
      <c r="G1314" s="9"/>
      <c r="H1314" s="9"/>
      <c r="I1314" s="9"/>
      <c r="J1314" s="9"/>
      <c r="K1314" s="9"/>
      <c r="L1314" s="9"/>
      <c r="M1314" s="9"/>
      <c r="N1314" s="9"/>
      <c r="O1314" s="9"/>
    </row>
    <row r="1315" spans="1:15" s="14" customFormat="1" hidden="1" outlineLevel="2" x14ac:dyDescent="0.2">
      <c r="A1315" s="125" t="s">
        <v>146</v>
      </c>
      <c r="B1315" s="97">
        <v>1000</v>
      </c>
      <c r="D1315" s="9"/>
      <c r="E1315" s="9"/>
      <c r="F1315" s="9"/>
      <c r="G1315" s="9"/>
      <c r="H1315" s="9"/>
      <c r="I1315" s="9"/>
      <c r="J1315" s="9"/>
      <c r="K1315" s="9"/>
      <c r="L1315" s="9"/>
      <c r="M1315" s="9"/>
      <c r="N1315" s="9"/>
      <c r="O1315" s="9"/>
    </row>
    <row r="1316" spans="1:15" s="14" customFormat="1" hidden="1" outlineLevel="2" x14ac:dyDescent="0.2">
      <c r="A1316" s="125" t="s">
        <v>171</v>
      </c>
      <c r="B1316" s="97">
        <v>300</v>
      </c>
      <c r="D1316" s="9"/>
      <c r="E1316" s="9"/>
      <c r="F1316" s="9"/>
      <c r="G1316" s="9"/>
      <c r="H1316" s="9"/>
      <c r="I1316" s="9"/>
      <c r="J1316" s="9"/>
      <c r="K1316" s="9"/>
      <c r="L1316" s="9"/>
      <c r="M1316" s="9"/>
      <c r="N1316" s="9"/>
      <c r="O1316" s="9"/>
    </row>
    <row r="1317" spans="1:15" s="14" customFormat="1" hidden="1" outlineLevel="2" x14ac:dyDescent="0.2">
      <c r="A1317" s="125" t="s">
        <v>128</v>
      </c>
      <c r="B1317" s="97">
        <v>2000</v>
      </c>
      <c r="D1317" s="9"/>
      <c r="E1317" s="9"/>
      <c r="F1317" s="9"/>
      <c r="G1317" s="9"/>
      <c r="H1317" s="9"/>
      <c r="I1317" s="9"/>
      <c r="J1317" s="9"/>
      <c r="K1317" s="9"/>
      <c r="L1317" s="9"/>
      <c r="M1317" s="9"/>
      <c r="N1317" s="9"/>
      <c r="O1317" s="9"/>
    </row>
    <row r="1318" spans="1:15" s="14" customFormat="1" hidden="1" outlineLevel="2" x14ac:dyDescent="0.2">
      <c r="A1318" s="125" t="s">
        <v>180</v>
      </c>
      <c r="B1318" s="97">
        <v>400</v>
      </c>
      <c r="D1318" s="9"/>
      <c r="E1318" s="9"/>
      <c r="F1318" s="9"/>
      <c r="G1318" s="9"/>
      <c r="H1318" s="9"/>
      <c r="I1318" s="9"/>
      <c r="J1318" s="9"/>
      <c r="K1318" s="9"/>
      <c r="L1318" s="9"/>
      <c r="M1318" s="9"/>
      <c r="N1318" s="9"/>
      <c r="O1318" s="9"/>
    </row>
    <row r="1319" spans="1:15" s="14" customFormat="1" hidden="1" outlineLevel="2" x14ac:dyDescent="0.2">
      <c r="A1319" s="125" t="s">
        <v>163</v>
      </c>
      <c r="B1319" s="97">
        <v>800</v>
      </c>
      <c r="D1319" s="9"/>
      <c r="E1319" s="9"/>
      <c r="F1319" s="9"/>
      <c r="G1319" s="9"/>
      <c r="H1319" s="9"/>
      <c r="I1319" s="9"/>
      <c r="J1319" s="9"/>
      <c r="K1319" s="9"/>
      <c r="L1319" s="9"/>
      <c r="M1319" s="9"/>
      <c r="N1319" s="9"/>
      <c r="O1319" s="9"/>
    </row>
    <row r="1320" spans="1:15" s="14" customFormat="1" hidden="1" outlineLevel="2" x14ac:dyDescent="0.2">
      <c r="A1320" s="125" t="s">
        <v>174</v>
      </c>
      <c r="B1320" s="97">
        <v>300</v>
      </c>
      <c r="D1320" s="9"/>
      <c r="E1320" s="9"/>
      <c r="F1320" s="9"/>
      <c r="G1320" s="9"/>
      <c r="H1320" s="9"/>
      <c r="I1320" s="9"/>
      <c r="J1320" s="9"/>
      <c r="K1320" s="9"/>
      <c r="L1320" s="9"/>
      <c r="M1320" s="9"/>
      <c r="N1320" s="9"/>
      <c r="O1320" s="9"/>
    </row>
    <row r="1321" spans="1:15" s="14" customFormat="1" hidden="1" outlineLevel="2" x14ac:dyDescent="0.2">
      <c r="A1321" s="125" t="s">
        <v>148</v>
      </c>
      <c r="B1321" s="97">
        <v>3000</v>
      </c>
      <c r="D1321" s="9"/>
      <c r="E1321" s="9"/>
      <c r="F1321" s="9"/>
      <c r="G1321" s="9"/>
      <c r="H1321" s="9"/>
      <c r="I1321" s="9"/>
      <c r="J1321" s="9"/>
      <c r="K1321" s="9"/>
      <c r="L1321" s="9"/>
      <c r="M1321" s="9"/>
      <c r="N1321" s="9"/>
      <c r="O1321" s="9"/>
    </row>
    <row r="1322" spans="1:15" s="14" customFormat="1" hidden="1" outlineLevel="2" x14ac:dyDescent="0.2">
      <c r="A1322" s="125" t="s">
        <v>129</v>
      </c>
      <c r="B1322" s="97">
        <v>1000</v>
      </c>
      <c r="D1322" s="9"/>
      <c r="E1322" s="9"/>
      <c r="F1322" s="9"/>
      <c r="G1322" s="9"/>
      <c r="H1322" s="9"/>
      <c r="I1322" s="9"/>
      <c r="J1322" s="9"/>
      <c r="K1322" s="9"/>
      <c r="L1322" s="9"/>
      <c r="M1322" s="9"/>
      <c r="N1322" s="9"/>
      <c r="O1322" s="9"/>
    </row>
    <row r="1323" spans="1:15" s="14" customFormat="1" hidden="1" outlineLevel="2" x14ac:dyDescent="0.2">
      <c r="A1323" s="125" t="s">
        <v>185</v>
      </c>
      <c r="B1323" s="97">
        <v>900</v>
      </c>
      <c r="D1323" s="9"/>
      <c r="E1323" s="9"/>
      <c r="F1323" s="9"/>
      <c r="G1323" s="9"/>
      <c r="H1323" s="9"/>
      <c r="I1323" s="9"/>
      <c r="J1323" s="9"/>
      <c r="K1323" s="9"/>
      <c r="L1323" s="9"/>
      <c r="M1323" s="9"/>
      <c r="N1323" s="9"/>
      <c r="O1323" s="9"/>
    </row>
    <row r="1324" spans="1:15" s="14" customFormat="1" hidden="1" outlineLevel="2" x14ac:dyDescent="0.2">
      <c r="A1324" s="125" t="s">
        <v>254</v>
      </c>
      <c r="B1324" s="97">
        <v>17000</v>
      </c>
      <c r="D1324" s="9"/>
      <c r="E1324" s="9"/>
      <c r="F1324" s="9"/>
      <c r="G1324" s="9"/>
      <c r="H1324" s="9"/>
      <c r="I1324" s="9"/>
      <c r="J1324" s="9"/>
      <c r="K1324" s="9"/>
      <c r="L1324" s="9"/>
      <c r="M1324" s="9"/>
      <c r="N1324" s="9"/>
      <c r="O1324" s="9"/>
    </row>
    <row r="1325" spans="1:15" s="14" customFormat="1" hidden="1" outlineLevel="2" x14ac:dyDescent="0.2">
      <c r="A1325" s="125" t="s">
        <v>234</v>
      </c>
      <c r="B1325" s="97">
        <v>50000</v>
      </c>
      <c r="D1325" s="9"/>
      <c r="E1325" s="9"/>
      <c r="F1325" s="9"/>
      <c r="G1325" s="9"/>
      <c r="H1325" s="9"/>
      <c r="I1325" s="9"/>
      <c r="J1325" s="9"/>
      <c r="K1325" s="9"/>
      <c r="L1325" s="9"/>
      <c r="M1325" s="9"/>
      <c r="N1325" s="9"/>
      <c r="O1325" s="9"/>
    </row>
    <row r="1326" spans="1:15" s="14" customFormat="1" hidden="1" outlineLevel="2" x14ac:dyDescent="0.2">
      <c r="A1326" s="125" t="s">
        <v>257</v>
      </c>
      <c r="B1326" s="97">
        <v>2000</v>
      </c>
      <c r="D1326" s="9"/>
      <c r="E1326" s="9"/>
      <c r="F1326" s="9"/>
      <c r="G1326" s="9"/>
      <c r="H1326" s="9"/>
      <c r="I1326" s="9"/>
      <c r="J1326" s="9"/>
      <c r="K1326" s="9"/>
      <c r="L1326" s="9"/>
      <c r="M1326" s="9"/>
      <c r="N1326" s="9"/>
      <c r="O1326" s="9"/>
    </row>
    <row r="1327" spans="1:15" s="14" customFormat="1" hidden="1" outlineLevel="2" x14ac:dyDescent="0.2">
      <c r="A1327" s="125" t="s">
        <v>130</v>
      </c>
      <c r="B1327" s="97">
        <v>10815</v>
      </c>
      <c r="D1327" s="9"/>
      <c r="E1327" s="9"/>
      <c r="F1327" s="9"/>
      <c r="G1327" s="9"/>
      <c r="H1327" s="9"/>
      <c r="I1327" s="9"/>
      <c r="J1327" s="9"/>
      <c r="K1327" s="9"/>
      <c r="L1327" s="9"/>
      <c r="M1327" s="9"/>
      <c r="N1327" s="9"/>
      <c r="O1327" s="9"/>
    </row>
    <row r="1328" spans="1:15" s="14" customFormat="1" hidden="1" outlineLevel="2" x14ac:dyDescent="0.2">
      <c r="A1328" s="125" t="s">
        <v>131</v>
      </c>
      <c r="B1328" s="97">
        <v>8650</v>
      </c>
      <c r="D1328" s="9"/>
      <c r="E1328" s="9"/>
      <c r="F1328" s="9"/>
      <c r="G1328" s="9"/>
      <c r="H1328" s="9"/>
      <c r="I1328" s="9"/>
      <c r="J1328" s="9"/>
      <c r="K1328" s="9"/>
      <c r="L1328" s="9"/>
      <c r="M1328" s="9"/>
      <c r="N1328" s="9"/>
      <c r="O1328" s="9"/>
    </row>
    <row r="1329" spans="1:15" s="14" customFormat="1" hidden="1" outlineLevel="2" x14ac:dyDescent="0.2">
      <c r="A1329" s="125" t="s">
        <v>133</v>
      </c>
      <c r="B1329" s="97">
        <v>1888</v>
      </c>
      <c r="D1329" s="9"/>
      <c r="E1329" s="9"/>
      <c r="F1329" s="9"/>
      <c r="G1329" s="9"/>
      <c r="H1329" s="9"/>
      <c r="I1329" s="9"/>
      <c r="J1329" s="9"/>
      <c r="K1329" s="9"/>
      <c r="L1329" s="9"/>
      <c r="M1329" s="9"/>
      <c r="N1329" s="9"/>
      <c r="O1329" s="9"/>
    </row>
    <row r="1330" spans="1:15" s="14" customFormat="1" hidden="1" outlineLevel="2" x14ac:dyDescent="0.2">
      <c r="A1330" s="125" t="s">
        <v>135</v>
      </c>
      <c r="B1330" s="97">
        <v>5815</v>
      </c>
      <c r="D1330" s="9"/>
      <c r="E1330" s="9"/>
      <c r="F1330" s="9"/>
      <c r="G1330" s="9"/>
      <c r="H1330" s="9"/>
      <c r="I1330" s="9"/>
      <c r="J1330" s="9"/>
      <c r="K1330" s="9"/>
      <c r="L1330" s="9"/>
      <c r="M1330" s="9"/>
      <c r="N1330" s="9"/>
      <c r="O1330" s="9"/>
    </row>
    <row r="1331" spans="1:15" s="14" customFormat="1" hidden="1" outlineLevel="2" x14ac:dyDescent="0.2">
      <c r="A1331" s="125" t="s">
        <v>136</v>
      </c>
      <c r="B1331" s="97">
        <v>11500</v>
      </c>
      <c r="D1331" s="9"/>
      <c r="E1331" s="9"/>
      <c r="F1331" s="9"/>
      <c r="G1331" s="9"/>
      <c r="H1331" s="9"/>
      <c r="I1331" s="9"/>
      <c r="J1331" s="9"/>
      <c r="K1331" s="9"/>
      <c r="L1331" s="9"/>
      <c r="M1331" s="9"/>
      <c r="N1331" s="9"/>
      <c r="O1331" s="9"/>
    </row>
    <row r="1332" spans="1:15" s="14" customFormat="1" hidden="1" outlineLevel="2" x14ac:dyDescent="0.2">
      <c r="A1332" s="125" t="s">
        <v>137</v>
      </c>
      <c r="B1332" s="97">
        <v>3000</v>
      </c>
      <c r="D1332" s="9"/>
      <c r="E1332" s="9"/>
      <c r="F1332" s="9"/>
      <c r="G1332" s="9"/>
      <c r="H1332" s="9"/>
      <c r="I1332" s="9"/>
      <c r="J1332" s="9"/>
      <c r="K1332" s="9"/>
      <c r="L1332" s="9"/>
      <c r="M1332" s="9"/>
      <c r="N1332" s="9"/>
      <c r="O1332" s="9"/>
    </row>
    <row r="1333" spans="1:15" s="14" customFormat="1" hidden="1" outlineLevel="2" x14ac:dyDescent="0.2">
      <c r="A1333" s="125" t="s">
        <v>160</v>
      </c>
      <c r="B1333" s="97">
        <v>1000</v>
      </c>
      <c r="D1333" s="9"/>
      <c r="E1333" s="9"/>
      <c r="F1333" s="9"/>
      <c r="G1333" s="9"/>
      <c r="H1333" s="9"/>
      <c r="I1333" s="9"/>
      <c r="J1333" s="9"/>
      <c r="K1333" s="9"/>
      <c r="L1333" s="9"/>
      <c r="M1333" s="9"/>
      <c r="N1333" s="9"/>
      <c r="O1333" s="9"/>
    </row>
    <row r="1334" spans="1:15" s="14" customFormat="1" hidden="1" outlineLevel="2" x14ac:dyDescent="0.2">
      <c r="A1334" s="125" t="s">
        <v>68</v>
      </c>
      <c r="B1334" s="97">
        <v>8662</v>
      </c>
      <c r="D1334" s="9"/>
      <c r="E1334" s="9"/>
      <c r="F1334" s="9"/>
      <c r="G1334" s="9"/>
      <c r="H1334" s="9"/>
      <c r="I1334" s="9"/>
      <c r="J1334" s="9"/>
      <c r="K1334" s="9"/>
      <c r="L1334" s="9"/>
      <c r="M1334" s="9"/>
      <c r="N1334" s="9"/>
      <c r="O1334" s="9"/>
    </row>
    <row r="1335" spans="1:15" s="14" customFormat="1" hidden="1" outlineLevel="2" x14ac:dyDescent="0.2">
      <c r="A1335" s="125" t="s">
        <v>165</v>
      </c>
      <c r="B1335" s="97">
        <v>3000</v>
      </c>
      <c r="D1335" s="9"/>
      <c r="E1335" s="9"/>
      <c r="F1335" s="9"/>
      <c r="G1335" s="9"/>
      <c r="H1335" s="9"/>
      <c r="I1335" s="9"/>
      <c r="J1335" s="9"/>
      <c r="K1335" s="9"/>
      <c r="L1335" s="9"/>
      <c r="M1335" s="9"/>
      <c r="N1335" s="9"/>
      <c r="O1335" s="9"/>
    </row>
    <row r="1336" spans="1:15" s="14" customFormat="1" hidden="1" outlineLevel="2" x14ac:dyDescent="0.2">
      <c r="A1336" s="125" t="s">
        <v>138</v>
      </c>
      <c r="B1336" s="97">
        <v>2500</v>
      </c>
      <c r="D1336" s="9"/>
      <c r="E1336" s="9"/>
      <c r="F1336" s="9"/>
      <c r="G1336" s="9"/>
      <c r="H1336" s="9"/>
      <c r="I1336" s="9"/>
      <c r="J1336" s="9"/>
      <c r="K1336" s="9"/>
      <c r="L1336" s="9"/>
      <c r="M1336" s="9"/>
      <c r="N1336" s="9"/>
      <c r="O1336" s="9"/>
    </row>
    <row r="1337" spans="1:15" s="14" customFormat="1" hidden="1" outlineLevel="2" x14ac:dyDescent="0.2">
      <c r="A1337" s="125" t="s">
        <v>161</v>
      </c>
      <c r="B1337" s="97">
        <v>2000</v>
      </c>
      <c r="D1337" s="9"/>
      <c r="E1337" s="9"/>
      <c r="F1337" s="9"/>
      <c r="G1337" s="9"/>
      <c r="H1337" s="9"/>
      <c r="I1337" s="9"/>
      <c r="J1337" s="9"/>
      <c r="K1337" s="9"/>
      <c r="L1337" s="9"/>
      <c r="M1337" s="9"/>
      <c r="N1337" s="9"/>
      <c r="O1337" s="9"/>
    </row>
    <row r="1338" spans="1:15" s="14" customFormat="1" hidden="1" outlineLevel="2" x14ac:dyDescent="0.2">
      <c r="A1338" s="125" t="s">
        <v>166</v>
      </c>
      <c r="B1338" s="97">
        <v>625</v>
      </c>
      <c r="D1338" s="9"/>
      <c r="E1338" s="9"/>
      <c r="F1338" s="9"/>
      <c r="G1338" s="9"/>
      <c r="H1338" s="9"/>
      <c r="I1338" s="9"/>
      <c r="J1338" s="9"/>
      <c r="K1338" s="9"/>
      <c r="L1338" s="9"/>
      <c r="M1338" s="9"/>
      <c r="N1338" s="9"/>
      <c r="O1338" s="9"/>
    </row>
    <row r="1339" spans="1:15" s="14" customFormat="1" hidden="1" outlineLevel="2" x14ac:dyDescent="0.2">
      <c r="A1339" s="125" t="s">
        <v>167</v>
      </c>
      <c r="B1339" s="97">
        <v>361</v>
      </c>
      <c r="D1339" s="9"/>
      <c r="E1339" s="9"/>
      <c r="F1339" s="9"/>
      <c r="G1339" s="9"/>
      <c r="H1339" s="9"/>
      <c r="I1339" s="9"/>
      <c r="J1339" s="9"/>
      <c r="K1339" s="9"/>
      <c r="L1339" s="9"/>
      <c r="M1339" s="9"/>
      <c r="N1339" s="9"/>
      <c r="O1339" s="9"/>
    </row>
    <row r="1340" spans="1:15" s="14" customFormat="1" hidden="1" outlineLevel="2" x14ac:dyDescent="0.2">
      <c r="A1340" s="125" t="s">
        <v>207</v>
      </c>
      <c r="B1340" s="97">
        <v>7700</v>
      </c>
      <c r="D1340" s="9"/>
      <c r="E1340" s="9"/>
      <c r="F1340" s="9"/>
      <c r="G1340" s="9"/>
      <c r="H1340" s="9"/>
      <c r="I1340" s="9"/>
      <c r="J1340" s="9"/>
      <c r="K1340" s="9"/>
      <c r="L1340" s="9"/>
      <c r="M1340" s="9"/>
      <c r="N1340" s="9"/>
      <c r="O1340" s="9"/>
    </row>
    <row r="1341" spans="1:15" s="14" customFormat="1" hidden="1" outlineLevel="2" x14ac:dyDescent="0.2">
      <c r="A1341" s="125" t="s">
        <v>80</v>
      </c>
      <c r="B1341" s="97">
        <v>2107441</v>
      </c>
      <c r="D1341" s="9"/>
      <c r="E1341" s="9"/>
      <c r="F1341" s="9"/>
      <c r="G1341" s="9"/>
      <c r="H1341" s="9"/>
      <c r="I1341" s="9"/>
      <c r="J1341" s="9"/>
      <c r="K1341" s="9"/>
      <c r="L1341" s="9"/>
      <c r="M1341" s="9"/>
      <c r="N1341" s="9"/>
      <c r="O1341" s="9"/>
    </row>
    <row r="1342" spans="1:15" s="14" customFormat="1" ht="15.75" hidden="1" outlineLevel="1" collapsed="1" x14ac:dyDescent="0.25">
      <c r="A1342" s="129" t="s">
        <v>272</v>
      </c>
      <c r="B1342" s="102">
        <f>SUM(B1306:B1341)</f>
        <v>2889493</v>
      </c>
      <c r="D1342" s="9"/>
      <c r="E1342" s="9"/>
      <c r="F1342" s="9"/>
      <c r="G1342" s="9"/>
      <c r="H1342" s="9"/>
      <c r="I1342" s="9"/>
      <c r="J1342" s="9"/>
      <c r="K1342" s="9"/>
      <c r="L1342" s="9"/>
      <c r="M1342" s="9"/>
      <c r="N1342" s="9"/>
      <c r="O1342" s="9"/>
    </row>
    <row r="1343" spans="1:15" s="14" customFormat="1" ht="15.75" hidden="1" outlineLevel="2" x14ac:dyDescent="0.25">
      <c r="A1343" s="129"/>
      <c r="B1343" s="102"/>
      <c r="D1343" s="9"/>
      <c r="E1343" s="9"/>
      <c r="F1343" s="9"/>
      <c r="G1343" s="9"/>
      <c r="H1343" s="9"/>
      <c r="I1343" s="9"/>
      <c r="J1343" s="9"/>
      <c r="K1343" s="9"/>
      <c r="L1343" s="9"/>
      <c r="M1343" s="9"/>
      <c r="N1343" s="9"/>
      <c r="O1343" s="9"/>
    </row>
    <row r="1344" spans="1:15" s="14" customFormat="1" hidden="1" outlineLevel="2" x14ac:dyDescent="0.2">
      <c r="A1344" s="125" t="s">
        <v>126</v>
      </c>
      <c r="B1344" s="97">
        <v>340840</v>
      </c>
      <c r="D1344" s="9"/>
      <c r="E1344" s="9"/>
      <c r="F1344" s="9"/>
      <c r="G1344" s="9"/>
      <c r="H1344" s="9"/>
      <c r="I1344" s="9"/>
      <c r="J1344" s="9"/>
      <c r="K1344" s="9"/>
      <c r="L1344" s="9"/>
      <c r="M1344" s="9"/>
      <c r="N1344" s="9"/>
      <c r="O1344" s="9"/>
    </row>
    <row r="1345" spans="1:15" s="14" customFormat="1" hidden="1" outlineLevel="2" x14ac:dyDescent="0.2">
      <c r="A1345" s="125" t="s">
        <v>140</v>
      </c>
      <c r="B1345" s="97">
        <v>2000</v>
      </c>
      <c r="D1345" s="9"/>
      <c r="E1345" s="9"/>
      <c r="F1345" s="9"/>
      <c r="G1345" s="9"/>
      <c r="H1345" s="9"/>
      <c r="I1345" s="9"/>
      <c r="J1345" s="9"/>
      <c r="K1345" s="9"/>
      <c r="L1345" s="9"/>
      <c r="M1345" s="9"/>
      <c r="N1345" s="9"/>
      <c r="O1345" s="9"/>
    </row>
    <row r="1346" spans="1:15" s="14" customFormat="1" hidden="1" outlineLevel="2" x14ac:dyDescent="0.2">
      <c r="A1346" s="125" t="s">
        <v>141</v>
      </c>
      <c r="B1346" s="97">
        <v>4250</v>
      </c>
      <c r="D1346" s="9"/>
      <c r="E1346" s="9"/>
      <c r="F1346" s="9"/>
      <c r="G1346" s="9"/>
      <c r="H1346" s="9"/>
      <c r="I1346" s="9"/>
      <c r="J1346" s="9"/>
      <c r="K1346" s="9"/>
      <c r="L1346" s="9"/>
      <c r="M1346" s="9"/>
      <c r="N1346" s="9"/>
      <c r="O1346" s="9"/>
    </row>
    <row r="1347" spans="1:15" s="14" customFormat="1" hidden="1" outlineLevel="2" x14ac:dyDescent="0.2">
      <c r="A1347" s="125" t="s">
        <v>170</v>
      </c>
      <c r="B1347" s="97">
        <v>8000</v>
      </c>
      <c r="D1347" s="9"/>
      <c r="E1347" s="9"/>
      <c r="F1347" s="9"/>
      <c r="G1347" s="9"/>
      <c r="H1347" s="9"/>
      <c r="I1347" s="9"/>
      <c r="J1347" s="9"/>
      <c r="K1347" s="9"/>
      <c r="L1347" s="9"/>
      <c r="M1347" s="9"/>
      <c r="N1347" s="9"/>
      <c r="O1347" s="9"/>
    </row>
    <row r="1348" spans="1:15" s="14" customFormat="1" hidden="1" outlineLevel="2" x14ac:dyDescent="0.2">
      <c r="A1348" s="125" t="s">
        <v>143</v>
      </c>
      <c r="B1348" s="97">
        <v>76080</v>
      </c>
      <c r="D1348" s="9"/>
      <c r="E1348" s="9"/>
      <c r="F1348" s="9"/>
      <c r="G1348" s="9"/>
      <c r="H1348" s="9"/>
      <c r="I1348" s="9"/>
      <c r="J1348" s="9"/>
      <c r="K1348" s="9"/>
      <c r="L1348" s="9"/>
      <c r="M1348" s="9"/>
      <c r="N1348" s="9"/>
      <c r="O1348" s="9"/>
    </row>
    <row r="1349" spans="1:15" s="14" customFormat="1" hidden="1" outlineLevel="2" x14ac:dyDescent="0.2">
      <c r="A1349" s="125" t="s">
        <v>127</v>
      </c>
      <c r="B1349" s="97">
        <v>27284</v>
      </c>
      <c r="D1349" s="9"/>
      <c r="E1349" s="9"/>
      <c r="F1349" s="9"/>
      <c r="G1349" s="9"/>
      <c r="H1349" s="9"/>
      <c r="I1349" s="9"/>
      <c r="J1349" s="9"/>
      <c r="K1349" s="9"/>
      <c r="L1349" s="9"/>
      <c r="M1349" s="9"/>
      <c r="N1349" s="9"/>
      <c r="O1349" s="9"/>
    </row>
    <row r="1350" spans="1:15" s="14" customFormat="1" hidden="1" outlineLevel="2" x14ac:dyDescent="0.2">
      <c r="A1350" s="125" t="s">
        <v>144</v>
      </c>
      <c r="B1350" s="97">
        <v>60722</v>
      </c>
      <c r="D1350" s="9"/>
      <c r="E1350" s="9"/>
      <c r="F1350" s="9"/>
      <c r="G1350" s="9"/>
      <c r="H1350" s="9"/>
      <c r="I1350" s="9"/>
      <c r="J1350" s="9"/>
      <c r="K1350" s="9"/>
      <c r="L1350" s="9"/>
      <c r="M1350" s="9"/>
      <c r="N1350" s="9"/>
      <c r="O1350" s="9"/>
    </row>
    <row r="1351" spans="1:15" s="14" customFormat="1" hidden="1" outlineLevel="2" x14ac:dyDescent="0.2">
      <c r="A1351" s="125" t="s">
        <v>145</v>
      </c>
      <c r="B1351" s="97">
        <v>4013</v>
      </c>
      <c r="D1351" s="9"/>
      <c r="E1351" s="9"/>
      <c r="F1351" s="9"/>
      <c r="G1351" s="9"/>
      <c r="H1351" s="9"/>
      <c r="I1351" s="9"/>
      <c r="J1351" s="9"/>
      <c r="K1351" s="9"/>
      <c r="L1351" s="9"/>
      <c r="M1351" s="9"/>
      <c r="N1351" s="9"/>
      <c r="O1351" s="9"/>
    </row>
    <row r="1352" spans="1:15" s="14" customFormat="1" hidden="1" outlineLevel="2" x14ac:dyDescent="0.2">
      <c r="A1352" s="125" t="s">
        <v>146</v>
      </c>
      <c r="B1352" s="97">
        <v>3600</v>
      </c>
      <c r="D1352" s="9"/>
      <c r="E1352" s="9"/>
      <c r="F1352" s="9"/>
      <c r="G1352" s="9"/>
      <c r="H1352" s="9"/>
      <c r="I1352" s="9"/>
      <c r="J1352" s="9"/>
      <c r="K1352" s="9"/>
      <c r="L1352" s="9"/>
      <c r="M1352" s="9"/>
      <c r="N1352" s="9"/>
      <c r="O1352" s="9"/>
    </row>
    <row r="1353" spans="1:15" s="14" customFormat="1" hidden="1" outlineLevel="2" x14ac:dyDescent="0.2">
      <c r="A1353" s="125" t="s">
        <v>171</v>
      </c>
      <c r="B1353" s="97">
        <v>200</v>
      </c>
      <c r="D1353" s="9"/>
      <c r="E1353" s="9"/>
      <c r="F1353" s="9"/>
      <c r="G1353" s="9"/>
      <c r="H1353" s="9"/>
      <c r="I1353" s="9"/>
      <c r="J1353" s="9"/>
      <c r="K1353" s="9"/>
      <c r="L1353" s="9"/>
      <c r="M1353" s="9"/>
      <c r="N1353" s="9"/>
      <c r="O1353" s="9"/>
    </row>
    <row r="1354" spans="1:15" s="14" customFormat="1" hidden="1" outlineLevel="2" x14ac:dyDescent="0.2">
      <c r="A1354" s="125" t="s">
        <v>128</v>
      </c>
      <c r="B1354" s="97">
        <v>1000</v>
      </c>
      <c r="D1354" s="9"/>
      <c r="E1354" s="9"/>
      <c r="F1354" s="9"/>
      <c r="G1354" s="9"/>
      <c r="H1354" s="9"/>
      <c r="I1354" s="9"/>
      <c r="J1354" s="9"/>
      <c r="K1354" s="9"/>
      <c r="L1354" s="9"/>
      <c r="M1354" s="9"/>
      <c r="N1354" s="9"/>
      <c r="O1354" s="9"/>
    </row>
    <row r="1355" spans="1:15" s="14" customFormat="1" hidden="1" outlineLevel="2" x14ac:dyDescent="0.2">
      <c r="A1355" s="125" t="s">
        <v>199</v>
      </c>
      <c r="B1355" s="97">
        <v>8500</v>
      </c>
      <c r="D1355" s="9"/>
      <c r="E1355" s="9"/>
      <c r="F1355" s="9"/>
      <c r="G1355" s="9"/>
      <c r="H1355" s="9"/>
      <c r="I1355" s="9"/>
      <c r="J1355" s="9"/>
      <c r="K1355" s="9"/>
      <c r="L1355" s="9"/>
      <c r="M1355" s="9"/>
      <c r="N1355" s="9"/>
      <c r="O1355" s="9"/>
    </row>
    <row r="1356" spans="1:15" s="14" customFormat="1" hidden="1" outlineLevel="2" x14ac:dyDescent="0.2">
      <c r="A1356" s="125" t="s">
        <v>200</v>
      </c>
      <c r="B1356" s="97">
        <v>2500</v>
      </c>
      <c r="D1356" s="9"/>
      <c r="E1356" s="9"/>
      <c r="F1356" s="9"/>
      <c r="G1356" s="9"/>
      <c r="H1356" s="9"/>
      <c r="I1356" s="9"/>
      <c r="J1356" s="9"/>
      <c r="K1356" s="9"/>
      <c r="L1356" s="9"/>
      <c r="M1356" s="9"/>
      <c r="N1356" s="9"/>
      <c r="O1356" s="9"/>
    </row>
    <row r="1357" spans="1:15" s="14" customFormat="1" hidden="1" outlineLevel="2" x14ac:dyDescent="0.2">
      <c r="A1357" s="125" t="s">
        <v>180</v>
      </c>
      <c r="B1357" s="97">
        <v>150</v>
      </c>
      <c r="D1357" s="9"/>
      <c r="E1357" s="9"/>
      <c r="F1357" s="9"/>
      <c r="G1357" s="9"/>
      <c r="H1357" s="9"/>
      <c r="I1357" s="9"/>
      <c r="J1357" s="9"/>
      <c r="K1357" s="9"/>
      <c r="L1357" s="9"/>
      <c r="M1357" s="9"/>
      <c r="N1357" s="9"/>
      <c r="O1357" s="9"/>
    </row>
    <row r="1358" spans="1:15" s="14" customFormat="1" hidden="1" outlineLevel="2" x14ac:dyDescent="0.2">
      <c r="A1358" s="125" t="s">
        <v>163</v>
      </c>
      <c r="B1358" s="97">
        <v>500</v>
      </c>
      <c r="D1358" s="9"/>
      <c r="E1358" s="9"/>
      <c r="F1358" s="9"/>
      <c r="G1358" s="9"/>
      <c r="H1358" s="9"/>
      <c r="I1358" s="9"/>
      <c r="J1358" s="9"/>
      <c r="K1358" s="9"/>
      <c r="L1358" s="9"/>
      <c r="M1358" s="9"/>
      <c r="N1358" s="9"/>
      <c r="O1358" s="9"/>
    </row>
    <row r="1359" spans="1:15" s="14" customFormat="1" hidden="1" outlineLevel="2" x14ac:dyDescent="0.2">
      <c r="A1359" s="125" t="s">
        <v>174</v>
      </c>
      <c r="B1359" s="97">
        <v>2000</v>
      </c>
      <c r="D1359" s="9"/>
      <c r="E1359" s="9"/>
      <c r="F1359" s="9"/>
      <c r="G1359" s="9"/>
      <c r="H1359" s="9"/>
      <c r="I1359" s="9"/>
      <c r="J1359" s="9"/>
      <c r="K1359" s="9"/>
      <c r="L1359" s="9"/>
      <c r="M1359" s="9"/>
      <c r="N1359" s="9"/>
      <c r="O1359" s="9"/>
    </row>
    <row r="1360" spans="1:15" s="14" customFormat="1" hidden="1" outlineLevel="2" x14ac:dyDescent="0.2">
      <c r="A1360" s="125" t="s">
        <v>185</v>
      </c>
      <c r="B1360" s="97">
        <v>2000</v>
      </c>
      <c r="D1360" s="9"/>
      <c r="E1360" s="9"/>
      <c r="F1360" s="9"/>
      <c r="G1360" s="9"/>
      <c r="H1360" s="9"/>
      <c r="I1360" s="9"/>
      <c r="J1360" s="9"/>
      <c r="K1360" s="9"/>
      <c r="L1360" s="9"/>
      <c r="M1360" s="9"/>
      <c r="N1360" s="9"/>
      <c r="O1360" s="9"/>
    </row>
    <row r="1361" spans="1:15" s="14" customFormat="1" hidden="1" outlineLevel="2" x14ac:dyDescent="0.2">
      <c r="A1361" s="125" t="s">
        <v>131</v>
      </c>
      <c r="B1361" s="97">
        <v>4060</v>
      </c>
      <c r="D1361" s="9"/>
      <c r="E1361" s="9"/>
      <c r="F1361" s="9"/>
      <c r="G1361" s="9"/>
      <c r="H1361" s="9"/>
      <c r="I1361" s="9"/>
      <c r="J1361" s="9"/>
      <c r="K1361" s="9"/>
      <c r="L1361" s="9"/>
      <c r="M1361" s="9"/>
      <c r="N1361" s="9"/>
      <c r="O1361" s="9"/>
    </row>
    <row r="1362" spans="1:15" hidden="1" outlineLevel="2" x14ac:dyDescent="0.2">
      <c r="A1362" s="125" t="s">
        <v>133</v>
      </c>
      <c r="B1362" s="97">
        <v>1035</v>
      </c>
    </row>
    <row r="1363" spans="1:15" hidden="1" outlineLevel="2" x14ac:dyDescent="0.2">
      <c r="A1363" s="125" t="s">
        <v>137</v>
      </c>
      <c r="B1363" s="97">
        <v>15000</v>
      </c>
      <c r="C1363" s="9"/>
    </row>
    <row r="1364" spans="1:15" hidden="1" outlineLevel="2" x14ac:dyDescent="0.2">
      <c r="A1364" s="125" t="s">
        <v>160</v>
      </c>
      <c r="B1364" s="97">
        <v>12500</v>
      </c>
      <c r="C1364" s="9"/>
    </row>
    <row r="1365" spans="1:15" hidden="1" outlineLevel="2" x14ac:dyDescent="0.2">
      <c r="A1365" s="125" t="s">
        <v>68</v>
      </c>
      <c r="B1365" s="97">
        <v>4587</v>
      </c>
      <c r="C1365" s="9"/>
    </row>
    <row r="1366" spans="1:15" hidden="1" outlineLevel="2" x14ac:dyDescent="0.2">
      <c r="A1366" s="125" t="s">
        <v>165</v>
      </c>
      <c r="B1366" s="97">
        <v>3000</v>
      </c>
      <c r="C1366" s="9"/>
    </row>
    <row r="1367" spans="1:15" hidden="1" outlineLevel="2" x14ac:dyDescent="0.2">
      <c r="A1367" s="125" t="s">
        <v>166</v>
      </c>
      <c r="B1367" s="97">
        <v>750</v>
      </c>
      <c r="C1367" s="9"/>
    </row>
    <row r="1368" spans="1:15" hidden="1" outlineLevel="2" x14ac:dyDescent="0.2">
      <c r="A1368" s="125" t="s">
        <v>167</v>
      </c>
      <c r="B1368" s="97">
        <v>2750</v>
      </c>
      <c r="C1368" s="9"/>
    </row>
    <row r="1369" spans="1:15" ht="15.75" hidden="1" outlineLevel="1" collapsed="1" x14ac:dyDescent="0.25">
      <c r="A1369" s="129" t="s">
        <v>273</v>
      </c>
      <c r="B1369" s="102">
        <f>SUM(B1344:B1368)</f>
        <v>587321</v>
      </c>
      <c r="C1369" s="9"/>
    </row>
    <row r="1370" spans="1:15" hidden="1" outlineLevel="1" x14ac:dyDescent="0.2">
      <c r="A1370" s="124"/>
      <c r="C1370" s="9"/>
    </row>
    <row r="1371" spans="1:15" ht="15.75" collapsed="1" x14ac:dyDescent="0.25">
      <c r="A1371" s="130" t="s">
        <v>73</v>
      </c>
      <c r="B1371" s="131">
        <f>SUM(B1246,B1277,B1304,B1342,B1369)</f>
        <v>9900869</v>
      </c>
      <c r="C1371" s="9"/>
    </row>
    <row r="1372" spans="1:15" hidden="1" outlineLevel="1" x14ac:dyDescent="0.2">
      <c r="A1372" s="132"/>
      <c r="C1372" s="9"/>
    </row>
    <row r="1373" spans="1:15" ht="15.75" hidden="1" outlineLevel="2" x14ac:dyDescent="0.25">
      <c r="A1373" s="12" t="s">
        <v>343</v>
      </c>
      <c r="B1373" s="97">
        <v>13333</v>
      </c>
      <c r="C1373" s="151"/>
      <c r="D1373" s="151"/>
    </row>
    <row r="1374" spans="1:15" ht="15.75" hidden="1" outlineLevel="2" x14ac:dyDescent="0.25">
      <c r="A1374" s="12" t="s">
        <v>344</v>
      </c>
      <c r="B1374" s="97">
        <v>10318</v>
      </c>
      <c r="C1374" s="151"/>
      <c r="D1374" s="151"/>
    </row>
    <row r="1375" spans="1:15" ht="15.75" hidden="1" outlineLevel="2" x14ac:dyDescent="0.25">
      <c r="A1375" s="12" t="s">
        <v>345</v>
      </c>
      <c r="B1375" s="97">
        <v>5000</v>
      </c>
      <c r="C1375" s="151"/>
      <c r="D1375" s="151"/>
    </row>
    <row r="1376" spans="1:15" ht="15.75" hidden="1" outlineLevel="2" x14ac:dyDescent="0.25">
      <c r="A1376" s="12" t="s">
        <v>346</v>
      </c>
      <c r="B1376" s="97">
        <v>12500</v>
      </c>
      <c r="C1376" s="151"/>
      <c r="D1376" s="151"/>
    </row>
    <row r="1377" spans="1:4" ht="15.75" hidden="1" outlineLevel="2" x14ac:dyDescent="0.25">
      <c r="A1377" s="12" t="s">
        <v>347</v>
      </c>
      <c r="B1377" s="97">
        <v>17935</v>
      </c>
      <c r="C1377" s="151"/>
      <c r="D1377" s="151"/>
    </row>
    <row r="1378" spans="1:4" ht="15.75" hidden="1" outlineLevel="2" x14ac:dyDescent="0.25">
      <c r="A1378" s="12" t="s">
        <v>348</v>
      </c>
      <c r="B1378" s="97">
        <v>8500</v>
      </c>
      <c r="C1378" s="151"/>
      <c r="D1378" s="151"/>
    </row>
    <row r="1379" spans="1:4" ht="15.75" hidden="1" outlineLevel="2" x14ac:dyDescent="0.25">
      <c r="A1379" s="12" t="s">
        <v>349</v>
      </c>
      <c r="B1379" s="97">
        <v>65798</v>
      </c>
      <c r="C1379" s="151"/>
      <c r="D1379" s="151"/>
    </row>
    <row r="1380" spans="1:4" ht="15.75" hidden="1" outlineLevel="2" x14ac:dyDescent="0.25">
      <c r="A1380" s="12" t="s">
        <v>350</v>
      </c>
      <c r="B1380" s="97">
        <v>80000</v>
      </c>
      <c r="C1380" s="151"/>
      <c r="D1380" s="151"/>
    </row>
    <row r="1381" spans="1:4" ht="15.75" hidden="1" outlineLevel="2" x14ac:dyDescent="0.25">
      <c r="A1381" s="12" t="s">
        <v>351</v>
      </c>
      <c r="B1381" s="97">
        <v>12000</v>
      </c>
      <c r="C1381" s="151"/>
      <c r="D1381" s="151"/>
    </row>
    <row r="1382" spans="1:4" ht="15.75" hidden="1" outlineLevel="2" x14ac:dyDescent="0.25">
      <c r="A1382" s="12" t="s">
        <v>352</v>
      </c>
      <c r="B1382" s="97">
        <v>50000</v>
      </c>
      <c r="C1382" s="151"/>
      <c r="D1382" s="151"/>
    </row>
    <row r="1383" spans="1:4" ht="15.75" hidden="1" outlineLevel="2" x14ac:dyDescent="0.25">
      <c r="A1383" s="12" t="s">
        <v>353</v>
      </c>
      <c r="B1383" s="97">
        <v>78782</v>
      </c>
      <c r="C1383" s="151"/>
      <c r="D1383" s="151"/>
    </row>
    <row r="1384" spans="1:4" ht="15.75" hidden="1" outlineLevel="1" collapsed="1" x14ac:dyDescent="0.25">
      <c r="A1384" s="79" t="s">
        <v>84</v>
      </c>
      <c r="B1384" s="102">
        <f>SUM(B1373:B1383)</f>
        <v>354166</v>
      </c>
      <c r="C1384" s="9"/>
    </row>
    <row r="1385" spans="1:4" hidden="1" outlineLevel="2" x14ac:dyDescent="0.2">
      <c r="A1385" s="124"/>
      <c r="C1385" s="9"/>
    </row>
    <row r="1386" spans="1:4" hidden="1" outlineLevel="2" x14ac:dyDescent="0.2">
      <c r="A1386" s="12" t="s">
        <v>134</v>
      </c>
      <c r="B1386" s="97">
        <v>8000</v>
      </c>
      <c r="C1386" s="9"/>
    </row>
    <row r="1387" spans="1:4" hidden="1" outlineLevel="2" x14ac:dyDescent="0.2">
      <c r="A1387" s="12" t="s">
        <v>227</v>
      </c>
      <c r="B1387" s="97">
        <v>190000</v>
      </c>
      <c r="C1387" s="9"/>
    </row>
    <row r="1388" spans="1:4" ht="15.75" hidden="1" outlineLevel="2" x14ac:dyDescent="0.25">
      <c r="A1388" s="133" t="s">
        <v>274</v>
      </c>
      <c r="C1388" s="9"/>
    </row>
    <row r="1389" spans="1:4" ht="15.75" hidden="1" outlineLevel="1" collapsed="1" x14ac:dyDescent="0.25">
      <c r="A1389" s="81" t="s">
        <v>85</v>
      </c>
      <c r="B1389" s="102">
        <f>SUM(B1386:B1388)</f>
        <v>198000</v>
      </c>
      <c r="C1389" s="9"/>
    </row>
    <row r="1390" spans="1:4" hidden="1" outlineLevel="2" x14ac:dyDescent="0.2">
      <c r="A1390" s="10"/>
      <c r="C1390" s="9"/>
    </row>
    <row r="1391" spans="1:4" hidden="1" outlineLevel="2" x14ac:dyDescent="0.2">
      <c r="A1391" s="124" t="s">
        <v>364</v>
      </c>
      <c r="B1391" s="97">
        <v>112940</v>
      </c>
      <c r="C1391" s="9"/>
    </row>
    <row r="1392" spans="1:4" hidden="1" outlineLevel="2" x14ac:dyDescent="0.2">
      <c r="A1392" s="124" t="s">
        <v>365</v>
      </c>
      <c r="B1392" s="97">
        <v>302248</v>
      </c>
      <c r="C1392" s="9"/>
    </row>
    <row r="1393" spans="1:15" hidden="1" outlineLevel="2" x14ac:dyDescent="0.2">
      <c r="A1393" s="124" t="s">
        <v>366</v>
      </c>
      <c r="B1393" s="97">
        <v>267151</v>
      </c>
      <c r="C1393" s="9"/>
    </row>
    <row r="1394" spans="1:15" s="14" customFormat="1" ht="15.75" hidden="1" outlineLevel="1" collapsed="1" x14ac:dyDescent="0.25">
      <c r="A1394" s="81" t="s">
        <v>87</v>
      </c>
      <c r="B1394" s="102">
        <f>SUM(B1391:B1393)</f>
        <v>682339</v>
      </c>
      <c r="D1394" s="9"/>
      <c r="E1394" s="9"/>
      <c r="F1394" s="9"/>
      <c r="G1394" s="9"/>
      <c r="H1394" s="9"/>
      <c r="I1394" s="9"/>
      <c r="J1394" s="9"/>
      <c r="K1394" s="9"/>
      <c r="L1394" s="9"/>
      <c r="M1394" s="9"/>
      <c r="N1394" s="9"/>
      <c r="O1394" s="9"/>
    </row>
    <row r="1395" spans="1:15" s="14" customFormat="1" ht="15.75" hidden="1" outlineLevel="2" x14ac:dyDescent="0.25">
      <c r="A1395" s="81"/>
      <c r="B1395" s="102"/>
      <c r="D1395" s="9"/>
      <c r="E1395" s="9"/>
      <c r="F1395" s="9"/>
      <c r="G1395" s="9"/>
      <c r="H1395" s="9"/>
      <c r="I1395" s="9"/>
      <c r="J1395" s="9"/>
      <c r="K1395" s="9"/>
      <c r="L1395" s="9"/>
      <c r="M1395" s="9"/>
      <c r="N1395" s="9"/>
      <c r="O1395" s="9"/>
    </row>
    <row r="1396" spans="1:15" s="14" customFormat="1" hidden="1" outlineLevel="2" x14ac:dyDescent="0.2">
      <c r="A1396" s="124" t="s">
        <v>159</v>
      </c>
      <c r="B1396" s="97">
        <v>310000</v>
      </c>
      <c r="D1396" s="9"/>
      <c r="E1396" s="9"/>
      <c r="F1396" s="9"/>
      <c r="G1396" s="9"/>
      <c r="H1396" s="9"/>
      <c r="I1396" s="9"/>
      <c r="J1396" s="9"/>
      <c r="K1396" s="9"/>
      <c r="L1396" s="9"/>
      <c r="M1396" s="9"/>
      <c r="N1396" s="9"/>
      <c r="O1396" s="9"/>
    </row>
    <row r="1397" spans="1:15" s="14" customFormat="1" hidden="1" outlineLevel="2" x14ac:dyDescent="0.2">
      <c r="A1397" s="124" t="s">
        <v>227</v>
      </c>
      <c r="B1397" s="97">
        <v>145000</v>
      </c>
      <c r="D1397" s="9"/>
      <c r="E1397" s="9"/>
      <c r="F1397" s="9"/>
      <c r="G1397" s="9"/>
      <c r="H1397" s="9"/>
      <c r="I1397" s="9"/>
      <c r="J1397" s="9"/>
      <c r="K1397" s="9"/>
      <c r="L1397" s="9"/>
      <c r="M1397" s="9"/>
      <c r="N1397" s="9"/>
      <c r="O1397" s="9"/>
    </row>
    <row r="1398" spans="1:15" s="14" customFormat="1" ht="15.75" hidden="1" outlineLevel="2" x14ac:dyDescent="0.25">
      <c r="A1398" s="133" t="s">
        <v>275</v>
      </c>
      <c r="B1398" s="97"/>
      <c r="D1398" s="9"/>
      <c r="E1398" s="9"/>
      <c r="F1398" s="9"/>
      <c r="G1398" s="9"/>
      <c r="H1398" s="9"/>
      <c r="I1398" s="9"/>
      <c r="J1398" s="9"/>
      <c r="K1398" s="9"/>
      <c r="L1398" s="9"/>
      <c r="M1398" s="9"/>
      <c r="N1398" s="9"/>
      <c r="O1398" s="9"/>
    </row>
    <row r="1399" spans="1:15" s="14" customFormat="1" ht="15.75" hidden="1" outlineLevel="1" collapsed="1" x14ac:dyDescent="0.25">
      <c r="A1399" s="81" t="s">
        <v>89</v>
      </c>
      <c r="B1399" s="102">
        <f>SUM(B1396:B1397)</f>
        <v>455000</v>
      </c>
      <c r="D1399" s="9"/>
      <c r="E1399" s="9"/>
      <c r="F1399" s="9"/>
      <c r="G1399" s="9"/>
      <c r="H1399" s="9"/>
      <c r="I1399" s="9"/>
      <c r="J1399" s="9"/>
      <c r="K1399" s="9"/>
      <c r="L1399" s="9"/>
      <c r="M1399" s="9"/>
      <c r="N1399" s="9"/>
      <c r="O1399" s="9"/>
    </row>
    <row r="1400" spans="1:15" s="14" customFormat="1" hidden="1" outlineLevel="2" x14ac:dyDescent="0.2">
      <c r="A1400" s="134"/>
      <c r="B1400" s="97"/>
      <c r="D1400" s="9"/>
      <c r="E1400" s="9"/>
      <c r="F1400" s="9"/>
      <c r="G1400" s="9"/>
      <c r="H1400" s="9"/>
      <c r="I1400" s="9"/>
      <c r="J1400" s="9"/>
      <c r="K1400" s="9"/>
      <c r="L1400" s="9"/>
      <c r="M1400" s="9"/>
      <c r="N1400" s="9"/>
      <c r="O1400" s="9"/>
    </row>
    <row r="1401" spans="1:15" s="14" customFormat="1" hidden="1" outlineLevel="3" x14ac:dyDescent="0.2">
      <c r="A1401" s="12" t="s">
        <v>126</v>
      </c>
      <c r="B1401" s="97">
        <v>310000</v>
      </c>
      <c r="D1401" s="9"/>
      <c r="E1401" s="9"/>
      <c r="F1401" s="9"/>
      <c r="G1401" s="9"/>
      <c r="H1401" s="9"/>
      <c r="I1401" s="9"/>
      <c r="J1401" s="9"/>
      <c r="K1401" s="9"/>
      <c r="L1401" s="9"/>
      <c r="M1401" s="9"/>
      <c r="N1401" s="9"/>
      <c r="O1401" s="9"/>
    </row>
    <row r="1402" spans="1:15" s="14" customFormat="1" hidden="1" outlineLevel="3" x14ac:dyDescent="0.2">
      <c r="A1402" s="12" t="s">
        <v>141</v>
      </c>
      <c r="B1402" s="97">
        <v>600</v>
      </c>
      <c r="D1402" s="9"/>
      <c r="E1402" s="9"/>
      <c r="F1402" s="9"/>
      <c r="G1402" s="9"/>
      <c r="H1402" s="9"/>
      <c r="I1402" s="9"/>
      <c r="J1402" s="9"/>
      <c r="K1402" s="9"/>
      <c r="L1402" s="9"/>
      <c r="M1402" s="9"/>
      <c r="N1402" s="9"/>
      <c r="O1402" s="9"/>
    </row>
    <row r="1403" spans="1:15" s="14" customFormat="1" hidden="1" outlineLevel="3" x14ac:dyDescent="0.2">
      <c r="A1403" s="12" t="s">
        <v>170</v>
      </c>
      <c r="B1403" s="97">
        <v>300</v>
      </c>
      <c r="D1403" s="9"/>
      <c r="E1403" s="9"/>
      <c r="F1403" s="9"/>
      <c r="G1403" s="9"/>
      <c r="H1403" s="9"/>
      <c r="I1403" s="9"/>
      <c r="J1403" s="9"/>
      <c r="K1403" s="9"/>
      <c r="L1403" s="9"/>
      <c r="M1403" s="9"/>
      <c r="N1403" s="9"/>
      <c r="O1403" s="9"/>
    </row>
    <row r="1404" spans="1:15" s="14" customFormat="1" hidden="1" outlineLevel="3" x14ac:dyDescent="0.2">
      <c r="A1404" s="12" t="s">
        <v>142</v>
      </c>
      <c r="B1404" s="97">
        <v>760</v>
      </c>
      <c r="D1404" s="9"/>
      <c r="E1404" s="9"/>
      <c r="F1404" s="9"/>
      <c r="G1404" s="9"/>
      <c r="H1404" s="9"/>
      <c r="I1404" s="9"/>
      <c r="J1404" s="9"/>
      <c r="K1404" s="9"/>
      <c r="L1404" s="9"/>
      <c r="M1404" s="9"/>
      <c r="N1404" s="9"/>
      <c r="O1404" s="9"/>
    </row>
    <row r="1405" spans="1:15" s="14" customFormat="1" hidden="1" outlineLevel="3" x14ac:dyDescent="0.2">
      <c r="A1405" s="12" t="s">
        <v>143</v>
      </c>
      <c r="B1405" s="97">
        <v>15692</v>
      </c>
      <c r="D1405" s="9"/>
      <c r="E1405" s="9"/>
      <c r="F1405" s="9"/>
      <c r="G1405" s="9"/>
      <c r="H1405" s="9"/>
      <c r="I1405" s="9"/>
      <c r="J1405" s="9"/>
      <c r="K1405" s="9"/>
      <c r="L1405" s="9"/>
      <c r="M1405" s="9"/>
      <c r="N1405" s="9"/>
      <c r="O1405" s="9"/>
    </row>
    <row r="1406" spans="1:15" s="14" customFormat="1" hidden="1" outlineLevel="3" x14ac:dyDescent="0.2">
      <c r="A1406" s="12" t="s">
        <v>127</v>
      </c>
      <c r="B1406" s="97">
        <v>23842</v>
      </c>
      <c r="D1406" s="9"/>
      <c r="E1406" s="9"/>
      <c r="F1406" s="9"/>
      <c r="G1406" s="9"/>
      <c r="H1406" s="9"/>
      <c r="I1406" s="9"/>
      <c r="J1406" s="9"/>
      <c r="K1406" s="9"/>
      <c r="L1406" s="9"/>
      <c r="M1406" s="9"/>
      <c r="N1406" s="9"/>
      <c r="O1406" s="9"/>
    </row>
    <row r="1407" spans="1:15" s="14" customFormat="1" hidden="1" outlineLevel="3" x14ac:dyDescent="0.2">
      <c r="A1407" s="12" t="s">
        <v>144</v>
      </c>
      <c r="B1407" s="97">
        <v>17000</v>
      </c>
      <c r="D1407" s="9"/>
      <c r="E1407" s="9"/>
      <c r="F1407" s="9"/>
      <c r="G1407" s="9"/>
      <c r="H1407" s="9"/>
      <c r="I1407" s="9"/>
      <c r="J1407" s="9"/>
      <c r="K1407" s="9"/>
      <c r="L1407" s="9"/>
      <c r="M1407" s="9"/>
      <c r="N1407" s="9"/>
      <c r="O1407" s="9"/>
    </row>
    <row r="1408" spans="1:15" s="14" customFormat="1" hidden="1" outlineLevel="3" x14ac:dyDescent="0.2">
      <c r="A1408" s="12" t="s">
        <v>146</v>
      </c>
      <c r="B1408" s="97">
        <v>250</v>
      </c>
      <c r="D1408" s="9"/>
      <c r="E1408" s="9"/>
      <c r="F1408" s="9"/>
      <c r="G1408" s="9"/>
      <c r="H1408" s="9"/>
      <c r="I1408" s="9"/>
      <c r="J1408" s="9"/>
      <c r="K1408" s="9"/>
      <c r="L1408" s="9"/>
      <c r="M1408" s="9"/>
      <c r="N1408" s="9"/>
      <c r="O1408" s="9"/>
    </row>
    <row r="1409" spans="1:15" s="14" customFormat="1" hidden="1" outlineLevel="3" x14ac:dyDescent="0.2">
      <c r="A1409" s="12" t="s">
        <v>159</v>
      </c>
      <c r="B1409" s="97">
        <v>700</v>
      </c>
      <c r="D1409" s="9"/>
      <c r="E1409" s="9"/>
      <c r="F1409" s="9"/>
      <c r="G1409" s="9"/>
      <c r="H1409" s="9"/>
      <c r="I1409" s="9"/>
      <c r="J1409" s="9"/>
      <c r="K1409" s="9"/>
      <c r="L1409" s="9"/>
      <c r="M1409" s="9"/>
      <c r="N1409" s="9"/>
      <c r="O1409" s="9"/>
    </row>
    <row r="1410" spans="1:15" s="14" customFormat="1" hidden="1" outlineLevel="3" x14ac:dyDescent="0.2">
      <c r="A1410" s="12" t="s">
        <v>128</v>
      </c>
      <c r="B1410" s="97">
        <v>5500</v>
      </c>
      <c r="D1410" s="9"/>
      <c r="E1410" s="9"/>
      <c r="F1410" s="9"/>
      <c r="G1410" s="9"/>
      <c r="H1410" s="9"/>
      <c r="I1410" s="9"/>
      <c r="J1410" s="9"/>
      <c r="K1410" s="9"/>
      <c r="L1410" s="9"/>
      <c r="M1410" s="9"/>
      <c r="N1410" s="9"/>
      <c r="O1410" s="9"/>
    </row>
    <row r="1411" spans="1:15" s="14" customFormat="1" hidden="1" outlineLevel="3" x14ac:dyDescent="0.2">
      <c r="A1411" s="12" t="s">
        <v>179</v>
      </c>
      <c r="B1411" s="97">
        <v>2100</v>
      </c>
      <c r="D1411" s="9"/>
      <c r="E1411" s="9"/>
      <c r="F1411" s="9"/>
      <c r="G1411" s="9"/>
      <c r="H1411" s="9"/>
      <c r="I1411" s="9"/>
      <c r="J1411" s="9"/>
      <c r="K1411" s="9"/>
      <c r="L1411" s="9"/>
      <c r="M1411" s="9"/>
      <c r="N1411" s="9"/>
      <c r="O1411" s="9"/>
    </row>
    <row r="1412" spans="1:15" s="14" customFormat="1" hidden="1" outlineLevel="3" x14ac:dyDescent="0.2">
      <c r="A1412" s="12" t="s">
        <v>163</v>
      </c>
      <c r="B1412" s="97">
        <v>200</v>
      </c>
      <c r="D1412" s="9"/>
      <c r="E1412" s="9"/>
      <c r="F1412" s="9"/>
      <c r="G1412" s="9"/>
      <c r="H1412" s="9"/>
      <c r="I1412" s="9"/>
      <c r="J1412" s="9"/>
      <c r="K1412" s="9"/>
      <c r="L1412" s="9"/>
      <c r="M1412" s="9"/>
      <c r="N1412" s="9"/>
      <c r="O1412" s="9"/>
    </row>
    <row r="1413" spans="1:15" s="14" customFormat="1" hidden="1" outlineLevel="3" x14ac:dyDescent="0.2">
      <c r="A1413" s="12" t="s">
        <v>148</v>
      </c>
      <c r="B1413" s="97">
        <v>16500</v>
      </c>
      <c r="D1413" s="9"/>
      <c r="E1413" s="9"/>
      <c r="F1413" s="9"/>
      <c r="G1413" s="9"/>
      <c r="H1413" s="9"/>
      <c r="I1413" s="9"/>
      <c r="J1413" s="9"/>
      <c r="K1413" s="9"/>
      <c r="L1413" s="9"/>
      <c r="M1413" s="9"/>
      <c r="N1413" s="9"/>
      <c r="O1413" s="9"/>
    </row>
    <row r="1414" spans="1:15" s="14" customFormat="1" hidden="1" outlineLevel="3" x14ac:dyDescent="0.2">
      <c r="A1414" s="12" t="s">
        <v>257</v>
      </c>
      <c r="B1414" s="97">
        <v>9000</v>
      </c>
      <c r="D1414" s="9"/>
      <c r="E1414" s="9"/>
      <c r="F1414" s="9"/>
      <c r="G1414" s="9"/>
      <c r="H1414" s="9"/>
      <c r="I1414" s="9"/>
      <c r="J1414" s="9"/>
      <c r="K1414" s="9"/>
      <c r="L1414" s="9"/>
      <c r="M1414" s="9"/>
      <c r="N1414" s="9"/>
      <c r="O1414" s="9"/>
    </row>
    <row r="1415" spans="1:15" s="14" customFormat="1" hidden="1" outlineLevel="3" x14ac:dyDescent="0.2">
      <c r="A1415" s="12" t="s">
        <v>130</v>
      </c>
      <c r="B1415" s="97">
        <v>600</v>
      </c>
      <c r="D1415" s="9"/>
      <c r="E1415" s="9"/>
      <c r="F1415" s="9"/>
      <c r="G1415" s="9"/>
      <c r="H1415" s="9"/>
      <c r="I1415" s="9"/>
      <c r="J1415" s="9"/>
      <c r="K1415" s="9"/>
      <c r="L1415" s="9"/>
      <c r="M1415" s="9"/>
      <c r="N1415" s="9"/>
      <c r="O1415" s="9"/>
    </row>
    <row r="1416" spans="1:15" s="14" customFormat="1" hidden="1" outlineLevel="3" x14ac:dyDescent="0.2">
      <c r="A1416" s="12" t="s">
        <v>131</v>
      </c>
      <c r="B1416" s="97">
        <v>500</v>
      </c>
      <c r="D1416" s="9"/>
      <c r="E1416" s="9"/>
      <c r="F1416" s="9"/>
      <c r="G1416" s="9"/>
      <c r="H1416" s="9"/>
      <c r="I1416" s="9"/>
      <c r="J1416" s="9"/>
      <c r="K1416" s="9"/>
      <c r="L1416" s="9"/>
      <c r="M1416" s="9"/>
      <c r="N1416" s="9"/>
      <c r="O1416" s="9"/>
    </row>
    <row r="1417" spans="1:15" s="14" customFormat="1" hidden="1" outlineLevel="3" x14ac:dyDescent="0.2">
      <c r="A1417" s="12" t="s">
        <v>132</v>
      </c>
      <c r="B1417" s="97">
        <v>2200</v>
      </c>
      <c r="D1417" s="9"/>
      <c r="E1417" s="9"/>
      <c r="F1417" s="9"/>
      <c r="G1417" s="9"/>
      <c r="H1417" s="9"/>
      <c r="I1417" s="9"/>
      <c r="J1417" s="9"/>
      <c r="K1417" s="9"/>
      <c r="L1417" s="9"/>
      <c r="M1417" s="9"/>
      <c r="N1417" s="9"/>
      <c r="O1417" s="9"/>
    </row>
    <row r="1418" spans="1:15" s="14" customFormat="1" hidden="1" outlineLevel="3" x14ac:dyDescent="0.2">
      <c r="A1418" s="12" t="s">
        <v>133</v>
      </c>
      <c r="B1418" s="97">
        <v>75</v>
      </c>
      <c r="D1418" s="9"/>
      <c r="E1418" s="9"/>
      <c r="F1418" s="9"/>
      <c r="G1418" s="9"/>
      <c r="H1418" s="9"/>
      <c r="I1418" s="9"/>
      <c r="J1418" s="9"/>
      <c r="K1418" s="9"/>
      <c r="L1418" s="9"/>
      <c r="M1418" s="9"/>
      <c r="N1418" s="9"/>
      <c r="O1418" s="9"/>
    </row>
    <row r="1419" spans="1:15" s="14" customFormat="1" hidden="1" outlineLevel="3" x14ac:dyDescent="0.2">
      <c r="A1419" s="12" t="s">
        <v>134</v>
      </c>
      <c r="B1419" s="97">
        <v>150000</v>
      </c>
      <c r="D1419" s="9"/>
      <c r="E1419" s="9"/>
      <c r="F1419" s="9"/>
      <c r="G1419" s="9"/>
      <c r="H1419" s="9"/>
      <c r="I1419" s="9"/>
      <c r="J1419" s="9"/>
      <c r="K1419" s="9"/>
      <c r="L1419" s="9"/>
      <c r="M1419" s="9"/>
      <c r="N1419" s="9"/>
      <c r="O1419" s="9"/>
    </row>
    <row r="1420" spans="1:15" s="14" customFormat="1" hidden="1" outlineLevel="3" x14ac:dyDescent="0.2">
      <c r="A1420" s="12" t="s">
        <v>135</v>
      </c>
      <c r="B1420" s="97">
        <v>400</v>
      </c>
      <c r="D1420" s="9"/>
      <c r="E1420" s="9"/>
      <c r="F1420" s="9"/>
      <c r="G1420" s="9"/>
      <c r="H1420" s="9"/>
      <c r="I1420" s="9"/>
      <c r="J1420" s="9"/>
      <c r="K1420" s="9"/>
      <c r="L1420" s="9"/>
      <c r="M1420" s="9"/>
      <c r="N1420" s="9"/>
      <c r="O1420" s="9"/>
    </row>
    <row r="1421" spans="1:15" s="14" customFormat="1" hidden="1" outlineLevel="3" x14ac:dyDescent="0.2">
      <c r="A1421" s="12" t="s">
        <v>137</v>
      </c>
      <c r="B1421" s="97">
        <v>25000</v>
      </c>
      <c r="D1421" s="9"/>
      <c r="E1421" s="9"/>
      <c r="F1421" s="9"/>
      <c r="G1421" s="9"/>
      <c r="H1421" s="9"/>
      <c r="I1421" s="9"/>
      <c r="J1421" s="9"/>
      <c r="K1421" s="9"/>
      <c r="L1421" s="9"/>
      <c r="M1421" s="9"/>
      <c r="N1421" s="9"/>
      <c r="O1421" s="9"/>
    </row>
    <row r="1422" spans="1:15" s="14" customFormat="1" hidden="1" outlineLevel="3" x14ac:dyDescent="0.2">
      <c r="A1422" s="12" t="s">
        <v>160</v>
      </c>
      <c r="B1422" s="97">
        <v>30500</v>
      </c>
      <c r="D1422" s="9"/>
      <c r="E1422" s="9"/>
      <c r="F1422" s="9"/>
      <c r="G1422" s="9"/>
      <c r="H1422" s="9"/>
      <c r="I1422" s="9"/>
      <c r="J1422" s="9"/>
      <c r="K1422" s="9"/>
      <c r="L1422" s="9"/>
      <c r="M1422" s="9"/>
      <c r="N1422" s="9"/>
      <c r="O1422" s="9"/>
    </row>
    <row r="1423" spans="1:15" s="14" customFormat="1" hidden="1" outlineLevel="3" x14ac:dyDescent="0.2">
      <c r="A1423" s="12" t="s">
        <v>68</v>
      </c>
      <c r="B1423" s="97">
        <v>1200</v>
      </c>
      <c r="D1423" s="9"/>
      <c r="E1423" s="9"/>
      <c r="F1423" s="9"/>
      <c r="G1423" s="9"/>
      <c r="H1423" s="9"/>
      <c r="I1423" s="9"/>
      <c r="J1423" s="9"/>
      <c r="K1423" s="9"/>
      <c r="L1423" s="9"/>
      <c r="M1423" s="9"/>
      <c r="N1423" s="9"/>
      <c r="O1423" s="9"/>
    </row>
    <row r="1424" spans="1:15" s="14" customFormat="1" hidden="1" outlineLevel="3" x14ac:dyDescent="0.2">
      <c r="A1424" s="12" t="s">
        <v>165</v>
      </c>
      <c r="B1424" s="97">
        <v>300</v>
      </c>
      <c r="D1424" s="9"/>
      <c r="E1424" s="9"/>
      <c r="F1424" s="9"/>
      <c r="G1424" s="9"/>
      <c r="H1424" s="9"/>
      <c r="I1424" s="9"/>
      <c r="J1424" s="9"/>
      <c r="K1424" s="9"/>
      <c r="L1424" s="9"/>
      <c r="M1424" s="9"/>
      <c r="N1424" s="9"/>
      <c r="O1424" s="9"/>
    </row>
    <row r="1425" spans="1:15" s="14" customFormat="1" hidden="1" outlineLevel="3" x14ac:dyDescent="0.2">
      <c r="A1425" s="12" t="s">
        <v>138</v>
      </c>
      <c r="B1425" s="97">
        <v>200</v>
      </c>
      <c r="D1425" s="9"/>
      <c r="E1425" s="9"/>
      <c r="F1425" s="9"/>
      <c r="G1425" s="9"/>
      <c r="H1425" s="9"/>
      <c r="I1425" s="9"/>
      <c r="J1425" s="9"/>
      <c r="K1425" s="9"/>
      <c r="L1425" s="9"/>
      <c r="M1425" s="9"/>
      <c r="N1425" s="9"/>
      <c r="O1425" s="9"/>
    </row>
    <row r="1426" spans="1:15" s="14" customFormat="1" hidden="1" outlineLevel="3" x14ac:dyDescent="0.2">
      <c r="A1426" s="12" t="s">
        <v>177</v>
      </c>
      <c r="B1426" s="97">
        <v>5000</v>
      </c>
      <c r="D1426" s="9"/>
      <c r="E1426" s="9"/>
      <c r="F1426" s="9"/>
      <c r="G1426" s="9"/>
      <c r="H1426" s="9"/>
      <c r="I1426" s="9"/>
      <c r="J1426" s="9"/>
      <c r="K1426" s="9"/>
      <c r="L1426" s="9"/>
      <c r="M1426" s="9"/>
      <c r="N1426" s="9"/>
      <c r="O1426" s="9"/>
    </row>
    <row r="1427" spans="1:15" s="14" customFormat="1" hidden="1" outlineLevel="3" x14ac:dyDescent="0.2">
      <c r="A1427" s="12" t="s">
        <v>166</v>
      </c>
      <c r="B1427" s="97">
        <v>600</v>
      </c>
      <c r="D1427" s="9"/>
      <c r="E1427" s="9"/>
      <c r="F1427" s="9"/>
      <c r="G1427" s="9"/>
      <c r="H1427" s="9"/>
      <c r="I1427" s="9"/>
      <c r="J1427" s="9"/>
      <c r="K1427" s="9"/>
      <c r="L1427" s="9"/>
      <c r="M1427" s="9"/>
      <c r="N1427" s="9"/>
      <c r="O1427" s="9"/>
    </row>
    <row r="1428" spans="1:15" s="14" customFormat="1" ht="15.75" hidden="1" outlineLevel="2" collapsed="1" x14ac:dyDescent="0.25">
      <c r="A1428" s="133" t="s">
        <v>225</v>
      </c>
      <c r="B1428" s="102">
        <f>SUM(B1401:B1427)</f>
        <v>619019</v>
      </c>
      <c r="D1428" s="9"/>
      <c r="E1428" s="9"/>
      <c r="F1428" s="9"/>
      <c r="G1428" s="9"/>
      <c r="H1428" s="9"/>
      <c r="I1428" s="9"/>
      <c r="J1428" s="9"/>
      <c r="K1428" s="9"/>
      <c r="L1428" s="9"/>
      <c r="M1428" s="9"/>
      <c r="N1428" s="9"/>
      <c r="O1428" s="9"/>
    </row>
    <row r="1429" spans="1:15" s="14" customFormat="1" hidden="1" outlineLevel="3" x14ac:dyDescent="0.2">
      <c r="A1429" s="134"/>
      <c r="B1429" s="97"/>
      <c r="D1429" s="9"/>
      <c r="E1429" s="9"/>
      <c r="F1429" s="9"/>
      <c r="G1429" s="9"/>
      <c r="H1429" s="9"/>
      <c r="I1429" s="9"/>
      <c r="J1429" s="9"/>
      <c r="K1429" s="9"/>
      <c r="L1429" s="9"/>
      <c r="M1429" s="9"/>
      <c r="N1429" s="9"/>
      <c r="O1429" s="9"/>
    </row>
    <row r="1430" spans="1:15" s="14" customFormat="1" hidden="1" outlineLevel="3" x14ac:dyDescent="0.2">
      <c r="A1430" s="12" t="s">
        <v>126</v>
      </c>
      <c r="B1430" s="97">
        <v>360000</v>
      </c>
      <c r="D1430" s="9"/>
      <c r="E1430" s="9"/>
      <c r="F1430" s="9"/>
      <c r="G1430" s="9"/>
      <c r="H1430" s="9"/>
      <c r="I1430" s="9"/>
      <c r="J1430" s="9"/>
      <c r="K1430" s="9"/>
      <c r="L1430" s="9"/>
      <c r="M1430" s="9"/>
      <c r="N1430" s="9"/>
      <c r="O1430" s="9"/>
    </row>
    <row r="1431" spans="1:15" s="14" customFormat="1" hidden="1" outlineLevel="3" x14ac:dyDescent="0.2">
      <c r="A1431" s="12" t="s">
        <v>140</v>
      </c>
      <c r="B1431" s="97">
        <v>150000</v>
      </c>
      <c r="D1431" s="9"/>
      <c r="E1431" s="9"/>
      <c r="F1431" s="9"/>
      <c r="G1431" s="9"/>
      <c r="H1431" s="9"/>
      <c r="I1431" s="9"/>
      <c r="J1431" s="9"/>
      <c r="K1431" s="9"/>
      <c r="L1431" s="9"/>
      <c r="M1431" s="9"/>
      <c r="N1431" s="9"/>
      <c r="O1431" s="9"/>
    </row>
    <row r="1432" spans="1:15" s="14" customFormat="1" hidden="1" outlineLevel="3" x14ac:dyDescent="0.2">
      <c r="A1432" s="12" t="s">
        <v>141</v>
      </c>
      <c r="B1432" s="97">
        <v>1500</v>
      </c>
      <c r="D1432" s="9"/>
      <c r="E1432" s="9"/>
      <c r="F1432" s="9"/>
      <c r="G1432" s="9"/>
      <c r="H1432" s="9"/>
      <c r="I1432" s="9"/>
      <c r="J1432" s="9"/>
      <c r="K1432" s="9"/>
      <c r="L1432" s="9"/>
      <c r="M1432" s="9"/>
      <c r="N1432" s="9"/>
      <c r="O1432" s="9"/>
    </row>
    <row r="1433" spans="1:15" s="14" customFormat="1" hidden="1" outlineLevel="3" x14ac:dyDescent="0.2">
      <c r="A1433" s="12" t="s">
        <v>170</v>
      </c>
      <c r="B1433" s="97">
        <v>6500</v>
      </c>
      <c r="D1433" s="9"/>
      <c r="E1433" s="9"/>
      <c r="F1433" s="9"/>
      <c r="G1433" s="9"/>
      <c r="H1433" s="9"/>
      <c r="I1433" s="9"/>
      <c r="J1433" s="9"/>
      <c r="K1433" s="9"/>
      <c r="L1433" s="9"/>
      <c r="M1433" s="9"/>
      <c r="N1433" s="9"/>
      <c r="O1433" s="9"/>
    </row>
    <row r="1434" spans="1:15" s="14" customFormat="1" hidden="1" outlineLevel="3" x14ac:dyDescent="0.2">
      <c r="A1434" s="12" t="s">
        <v>143</v>
      </c>
      <c r="B1434" s="97">
        <v>40000</v>
      </c>
      <c r="D1434" s="9"/>
      <c r="E1434" s="9"/>
      <c r="F1434" s="9"/>
      <c r="G1434" s="9"/>
      <c r="H1434" s="9"/>
      <c r="I1434" s="9"/>
      <c r="J1434" s="9"/>
      <c r="K1434" s="9"/>
      <c r="L1434" s="9"/>
      <c r="M1434" s="9"/>
      <c r="N1434" s="9"/>
      <c r="O1434" s="9"/>
    </row>
    <row r="1435" spans="1:15" s="14" customFormat="1" hidden="1" outlineLevel="3" x14ac:dyDescent="0.2">
      <c r="A1435" s="12" t="s">
        <v>127</v>
      </c>
      <c r="B1435" s="97">
        <v>39627</v>
      </c>
      <c r="D1435" s="9"/>
      <c r="E1435" s="9"/>
      <c r="F1435" s="9"/>
      <c r="G1435" s="9"/>
      <c r="H1435" s="9"/>
      <c r="I1435" s="9"/>
      <c r="J1435" s="9"/>
      <c r="K1435" s="9"/>
      <c r="L1435" s="9"/>
      <c r="M1435" s="9"/>
      <c r="N1435" s="9"/>
      <c r="O1435" s="9"/>
    </row>
    <row r="1436" spans="1:15" s="14" customFormat="1" hidden="1" outlineLevel="3" x14ac:dyDescent="0.2">
      <c r="A1436" s="12" t="s">
        <v>144</v>
      </c>
      <c r="B1436" s="97">
        <v>88474</v>
      </c>
      <c r="D1436" s="9"/>
      <c r="E1436" s="9"/>
      <c r="F1436" s="9"/>
      <c r="G1436" s="9"/>
      <c r="H1436" s="9"/>
      <c r="I1436" s="9"/>
      <c r="J1436" s="9"/>
      <c r="K1436" s="9"/>
      <c r="L1436" s="9"/>
      <c r="M1436" s="9"/>
      <c r="N1436" s="9"/>
      <c r="O1436" s="9"/>
    </row>
    <row r="1437" spans="1:15" s="14" customFormat="1" hidden="1" outlineLevel="3" x14ac:dyDescent="0.2">
      <c r="A1437" s="12" t="s">
        <v>145</v>
      </c>
      <c r="B1437" s="97">
        <v>6000</v>
      </c>
      <c r="D1437" s="9"/>
      <c r="E1437" s="9"/>
      <c r="F1437" s="9"/>
      <c r="G1437" s="9"/>
      <c r="H1437" s="9"/>
      <c r="I1437" s="9"/>
      <c r="J1437" s="9"/>
      <c r="K1437" s="9"/>
      <c r="L1437" s="9"/>
      <c r="M1437" s="9"/>
      <c r="N1437" s="9"/>
      <c r="O1437" s="9"/>
    </row>
    <row r="1438" spans="1:15" s="14" customFormat="1" hidden="1" outlineLevel="3" x14ac:dyDescent="0.2">
      <c r="A1438" s="12" t="s">
        <v>146</v>
      </c>
      <c r="B1438" s="97">
        <v>1250</v>
      </c>
      <c r="D1438" s="9"/>
      <c r="E1438" s="9"/>
      <c r="F1438" s="9"/>
      <c r="G1438" s="9"/>
      <c r="H1438" s="9"/>
      <c r="I1438" s="9"/>
      <c r="J1438" s="9"/>
      <c r="K1438" s="9"/>
      <c r="L1438" s="9"/>
      <c r="M1438" s="9"/>
      <c r="N1438" s="9"/>
      <c r="O1438" s="9"/>
    </row>
    <row r="1439" spans="1:15" s="14" customFormat="1" hidden="1" outlineLevel="3" x14ac:dyDescent="0.2">
      <c r="A1439" s="12" t="s">
        <v>174</v>
      </c>
      <c r="B1439" s="97">
        <v>1500</v>
      </c>
      <c r="D1439" s="9"/>
      <c r="E1439" s="9"/>
      <c r="F1439" s="9"/>
      <c r="G1439" s="9"/>
      <c r="H1439" s="9"/>
      <c r="I1439" s="9"/>
      <c r="J1439" s="9"/>
      <c r="K1439" s="9"/>
      <c r="L1439" s="9"/>
      <c r="M1439" s="9"/>
      <c r="N1439" s="9"/>
      <c r="O1439" s="9"/>
    </row>
    <row r="1440" spans="1:15" s="14" customFormat="1" hidden="1" outlineLevel="3" x14ac:dyDescent="0.2">
      <c r="A1440" s="12" t="s">
        <v>137</v>
      </c>
      <c r="B1440" s="97">
        <v>6000</v>
      </c>
      <c r="D1440" s="9"/>
      <c r="E1440" s="9"/>
      <c r="F1440" s="9"/>
      <c r="G1440" s="9"/>
      <c r="H1440" s="9"/>
      <c r="I1440" s="9"/>
      <c r="J1440" s="9"/>
      <c r="K1440" s="9"/>
      <c r="L1440" s="9"/>
      <c r="M1440" s="9"/>
      <c r="N1440" s="9"/>
      <c r="O1440" s="9"/>
    </row>
    <row r="1441" spans="1:15" s="14" customFormat="1" hidden="1" outlineLevel="3" x14ac:dyDescent="0.2">
      <c r="A1441" s="12" t="s">
        <v>160</v>
      </c>
      <c r="B1441" s="97">
        <v>2600</v>
      </c>
      <c r="D1441" s="9"/>
      <c r="E1441" s="9"/>
      <c r="F1441" s="9"/>
      <c r="G1441" s="9"/>
      <c r="H1441" s="9"/>
      <c r="I1441" s="9"/>
      <c r="J1441" s="9"/>
      <c r="K1441" s="9"/>
      <c r="L1441" s="9"/>
      <c r="M1441" s="9"/>
      <c r="N1441" s="9"/>
      <c r="O1441" s="9"/>
    </row>
    <row r="1442" spans="1:15" s="14" customFormat="1" ht="15.75" hidden="1" outlineLevel="2" collapsed="1" x14ac:dyDescent="0.25">
      <c r="A1442" s="133" t="s">
        <v>276</v>
      </c>
      <c r="B1442" s="102">
        <f>SUM(B1430:B1441)</f>
        <v>703451</v>
      </c>
      <c r="D1442" s="9"/>
      <c r="E1442" s="9"/>
      <c r="F1442" s="9"/>
      <c r="G1442" s="9"/>
      <c r="H1442" s="9"/>
      <c r="I1442" s="9"/>
      <c r="J1442" s="9"/>
      <c r="K1442" s="9"/>
      <c r="L1442" s="9"/>
      <c r="M1442" s="9"/>
      <c r="N1442" s="9"/>
      <c r="O1442" s="9"/>
    </row>
    <row r="1443" spans="1:15" s="14" customFormat="1" ht="15.75" hidden="1" outlineLevel="1" collapsed="1" x14ac:dyDescent="0.25">
      <c r="A1443" s="81" t="s">
        <v>93</v>
      </c>
      <c r="B1443" s="102">
        <f>SUM(B1442,B1428)</f>
        <v>1322470</v>
      </c>
      <c r="D1443" s="9"/>
      <c r="E1443" s="9"/>
      <c r="F1443" s="9"/>
      <c r="G1443" s="9"/>
      <c r="H1443" s="9"/>
      <c r="I1443" s="9"/>
      <c r="J1443" s="9"/>
      <c r="K1443" s="9"/>
      <c r="L1443" s="9"/>
      <c r="M1443" s="9"/>
      <c r="N1443" s="9"/>
      <c r="O1443" s="9"/>
    </row>
    <row r="1444" spans="1:15" s="14" customFormat="1" hidden="1" outlineLevel="2" x14ac:dyDescent="0.2">
      <c r="A1444" s="10"/>
      <c r="B1444" s="97"/>
      <c r="D1444" s="9"/>
      <c r="E1444" s="9"/>
      <c r="F1444" s="9"/>
      <c r="G1444" s="9"/>
      <c r="H1444" s="9"/>
      <c r="I1444" s="9"/>
      <c r="J1444" s="9"/>
      <c r="K1444" s="9"/>
      <c r="L1444" s="9"/>
      <c r="M1444" s="9"/>
      <c r="N1444" s="9"/>
      <c r="O1444" s="9"/>
    </row>
    <row r="1445" spans="1:15" s="14" customFormat="1" hidden="1" outlineLevel="2" x14ac:dyDescent="0.2">
      <c r="A1445" s="135" t="s">
        <v>126</v>
      </c>
      <c r="B1445" s="97">
        <v>17205</v>
      </c>
      <c r="D1445" s="9"/>
      <c r="E1445" s="9"/>
      <c r="F1445" s="9"/>
      <c r="G1445" s="9"/>
      <c r="H1445" s="9"/>
      <c r="I1445" s="9"/>
      <c r="J1445" s="9"/>
      <c r="K1445" s="9"/>
      <c r="L1445" s="9"/>
      <c r="M1445" s="9"/>
      <c r="N1445" s="9"/>
      <c r="O1445" s="9"/>
    </row>
    <row r="1446" spans="1:15" s="14" customFormat="1" hidden="1" outlineLevel="2" x14ac:dyDescent="0.2">
      <c r="A1446" s="135" t="s">
        <v>143</v>
      </c>
      <c r="B1446" s="97">
        <v>9510</v>
      </c>
      <c r="D1446" s="9"/>
      <c r="E1446" s="9"/>
      <c r="F1446" s="9"/>
      <c r="G1446" s="9"/>
      <c r="H1446" s="9"/>
      <c r="I1446" s="9"/>
      <c r="J1446" s="9"/>
      <c r="K1446" s="9"/>
      <c r="L1446" s="9"/>
      <c r="M1446" s="9"/>
      <c r="N1446" s="9"/>
      <c r="O1446" s="9"/>
    </row>
    <row r="1447" spans="1:15" s="14" customFormat="1" hidden="1" outlineLevel="2" x14ac:dyDescent="0.2">
      <c r="A1447" s="135" t="s">
        <v>127</v>
      </c>
      <c r="B1447" s="97">
        <v>1316</v>
      </c>
      <c r="D1447" s="9"/>
      <c r="E1447" s="9"/>
      <c r="F1447" s="9"/>
      <c r="G1447" s="9"/>
      <c r="H1447" s="9"/>
      <c r="I1447" s="9"/>
      <c r="J1447" s="9"/>
      <c r="K1447" s="9"/>
      <c r="L1447" s="9"/>
      <c r="M1447" s="9"/>
      <c r="N1447" s="9"/>
      <c r="O1447" s="9"/>
    </row>
    <row r="1448" spans="1:15" s="14" customFormat="1" hidden="1" outlineLevel="2" x14ac:dyDescent="0.2">
      <c r="A1448" s="135" t="s">
        <v>144</v>
      </c>
      <c r="B1448" s="97">
        <v>2933</v>
      </c>
      <c r="D1448" s="9"/>
      <c r="E1448" s="9"/>
      <c r="F1448" s="9"/>
      <c r="G1448" s="9"/>
      <c r="H1448" s="9"/>
      <c r="I1448" s="9"/>
      <c r="J1448" s="9"/>
      <c r="K1448" s="9"/>
      <c r="L1448" s="9"/>
      <c r="M1448" s="9"/>
      <c r="N1448" s="9"/>
      <c r="O1448" s="9"/>
    </row>
    <row r="1449" spans="1:15" s="14" customFormat="1" hidden="1" outlineLevel="2" x14ac:dyDescent="0.2">
      <c r="A1449" s="135" t="s">
        <v>145</v>
      </c>
      <c r="B1449" s="97">
        <v>36</v>
      </c>
      <c r="D1449" s="9"/>
      <c r="E1449" s="9"/>
      <c r="F1449" s="9"/>
      <c r="G1449" s="9"/>
      <c r="H1449" s="9"/>
      <c r="I1449" s="9"/>
      <c r="J1449" s="9"/>
      <c r="K1449" s="9"/>
      <c r="L1449" s="9"/>
      <c r="M1449" s="9"/>
      <c r="N1449" s="9"/>
      <c r="O1449" s="9"/>
    </row>
    <row r="1450" spans="1:15" s="14" customFormat="1" ht="15.75" hidden="1" outlineLevel="2" x14ac:dyDescent="0.25">
      <c r="A1450" s="133" t="e">
        <f>#REF!</f>
        <v>#REF!</v>
      </c>
      <c r="B1450" s="97"/>
      <c r="D1450" s="9"/>
      <c r="E1450" s="9"/>
      <c r="F1450" s="9"/>
      <c r="G1450" s="9"/>
      <c r="H1450" s="9"/>
      <c r="I1450" s="9"/>
      <c r="J1450" s="9"/>
      <c r="K1450" s="9"/>
      <c r="L1450" s="9"/>
      <c r="M1450" s="9"/>
      <c r="N1450" s="9"/>
      <c r="O1450" s="9"/>
    </row>
    <row r="1451" spans="1:15" s="14" customFormat="1" ht="15.75" hidden="1" outlineLevel="1" collapsed="1" x14ac:dyDescent="0.25">
      <c r="A1451" s="81" t="s">
        <v>95</v>
      </c>
      <c r="B1451" s="102">
        <f>SUM(B1445:B1449)</f>
        <v>31000</v>
      </c>
      <c r="D1451" s="9"/>
      <c r="E1451" s="9"/>
      <c r="F1451" s="9"/>
      <c r="G1451" s="9"/>
      <c r="H1451" s="9"/>
      <c r="I1451" s="9"/>
      <c r="J1451" s="9"/>
      <c r="K1451" s="9"/>
      <c r="L1451" s="9"/>
      <c r="M1451" s="9"/>
      <c r="N1451" s="9"/>
      <c r="O1451" s="9"/>
    </row>
    <row r="1452" spans="1:15" s="14" customFormat="1" ht="15.75" hidden="1" outlineLevel="2" x14ac:dyDescent="0.25">
      <c r="A1452" s="81"/>
      <c r="B1452" s="102"/>
      <c r="D1452" s="9"/>
      <c r="E1452" s="9"/>
      <c r="F1452" s="9"/>
      <c r="G1452" s="9"/>
      <c r="H1452" s="9"/>
      <c r="I1452" s="9"/>
      <c r="J1452" s="9"/>
      <c r="K1452" s="9"/>
      <c r="L1452" s="9"/>
      <c r="M1452" s="9"/>
      <c r="N1452" s="9"/>
      <c r="O1452" s="9"/>
    </row>
    <row r="1453" spans="1:15" s="14" customFormat="1" hidden="1" outlineLevel="2" x14ac:dyDescent="0.2">
      <c r="A1453" s="135" t="s">
        <v>354</v>
      </c>
      <c r="B1453" s="97">
        <v>13701</v>
      </c>
      <c r="D1453" s="9"/>
      <c r="E1453" s="9"/>
      <c r="F1453" s="9"/>
      <c r="G1453" s="9"/>
      <c r="H1453" s="9"/>
      <c r="I1453" s="9"/>
      <c r="J1453" s="9"/>
      <c r="K1453" s="9"/>
      <c r="L1453" s="9"/>
      <c r="M1453" s="9"/>
      <c r="N1453" s="9"/>
      <c r="O1453" s="9"/>
    </row>
    <row r="1454" spans="1:15" s="14" customFormat="1" ht="15.75" hidden="1" outlineLevel="2" x14ac:dyDescent="0.25">
      <c r="A1454" s="133" t="e">
        <f>A1450</f>
        <v>#REF!</v>
      </c>
      <c r="B1454" s="97"/>
      <c r="D1454" s="9"/>
      <c r="E1454" s="9"/>
      <c r="F1454" s="9"/>
      <c r="G1454" s="9"/>
      <c r="H1454" s="9"/>
      <c r="I1454" s="9"/>
      <c r="J1454" s="9"/>
      <c r="K1454" s="9"/>
      <c r="L1454" s="9"/>
      <c r="M1454" s="9"/>
      <c r="N1454" s="9"/>
      <c r="O1454" s="9"/>
    </row>
    <row r="1455" spans="1:15" s="14" customFormat="1" ht="15.75" hidden="1" outlineLevel="1" collapsed="1" x14ac:dyDescent="0.25">
      <c r="A1455" s="81" t="s">
        <v>97</v>
      </c>
      <c r="B1455" s="102">
        <f>SUM(B1453)</f>
        <v>13701</v>
      </c>
      <c r="D1455" s="9"/>
      <c r="E1455" s="9"/>
      <c r="F1455" s="9"/>
      <c r="G1455" s="9"/>
      <c r="H1455" s="9"/>
      <c r="I1455" s="9"/>
      <c r="J1455" s="9"/>
      <c r="K1455" s="9"/>
      <c r="L1455" s="9"/>
      <c r="M1455" s="9"/>
      <c r="N1455" s="9"/>
      <c r="O1455" s="9"/>
    </row>
    <row r="1456" spans="1:15" s="14" customFormat="1" hidden="1" outlineLevel="2" x14ac:dyDescent="0.2">
      <c r="A1456" s="47"/>
      <c r="B1456" s="97" t="s">
        <v>277</v>
      </c>
      <c r="D1456" s="9"/>
      <c r="E1456" s="9"/>
      <c r="F1456" s="9"/>
      <c r="G1456" s="9"/>
      <c r="H1456" s="9"/>
      <c r="I1456" s="9"/>
      <c r="J1456" s="9"/>
      <c r="K1456" s="9"/>
      <c r="L1456" s="9"/>
      <c r="M1456" s="9"/>
      <c r="N1456" s="9"/>
      <c r="O1456" s="9"/>
    </row>
    <row r="1457" spans="1:15" s="14" customFormat="1" hidden="1" outlineLevel="2" x14ac:dyDescent="0.2">
      <c r="A1457" s="135" t="s">
        <v>128</v>
      </c>
      <c r="B1457" s="97">
        <v>5000</v>
      </c>
      <c r="D1457" s="9"/>
      <c r="E1457" s="9"/>
      <c r="F1457" s="9"/>
      <c r="G1457" s="9"/>
      <c r="H1457" s="9"/>
      <c r="I1457" s="9"/>
      <c r="J1457" s="9"/>
      <c r="K1457" s="9"/>
      <c r="L1457" s="9"/>
      <c r="M1457" s="9"/>
      <c r="N1457" s="9"/>
      <c r="O1457" s="9"/>
    </row>
    <row r="1458" spans="1:15" s="14" customFormat="1" hidden="1" outlineLevel="2" x14ac:dyDescent="0.2">
      <c r="A1458" s="135" t="s">
        <v>150</v>
      </c>
      <c r="B1458" s="97">
        <v>10500</v>
      </c>
      <c r="D1458" s="9"/>
      <c r="E1458" s="9"/>
      <c r="F1458" s="9"/>
      <c r="G1458" s="9"/>
      <c r="H1458" s="9"/>
      <c r="I1458" s="9"/>
      <c r="J1458" s="9"/>
      <c r="K1458" s="9"/>
      <c r="L1458" s="9"/>
      <c r="M1458" s="9"/>
      <c r="N1458" s="9"/>
      <c r="O1458" s="9"/>
    </row>
    <row r="1459" spans="1:15" s="14" customFormat="1" hidden="1" outlineLevel="2" x14ac:dyDescent="0.2">
      <c r="A1459" s="135" t="s">
        <v>278</v>
      </c>
      <c r="B1459" s="97">
        <v>26500</v>
      </c>
      <c r="D1459" s="9"/>
      <c r="E1459" s="9"/>
      <c r="F1459" s="9"/>
      <c r="G1459" s="9"/>
      <c r="H1459" s="9"/>
      <c r="I1459" s="9"/>
      <c r="J1459" s="9"/>
      <c r="K1459" s="9"/>
      <c r="L1459" s="9"/>
      <c r="M1459" s="9"/>
      <c r="N1459" s="9"/>
      <c r="O1459" s="9"/>
    </row>
    <row r="1460" spans="1:15" s="14" customFormat="1" ht="15.75" hidden="1" outlineLevel="2" x14ac:dyDescent="0.25">
      <c r="A1460" s="133" t="e">
        <f>A1450</f>
        <v>#REF!</v>
      </c>
      <c r="B1460" s="97"/>
      <c r="D1460" s="9"/>
      <c r="E1460" s="9"/>
      <c r="F1460" s="9"/>
      <c r="G1460" s="9"/>
      <c r="H1460" s="9"/>
      <c r="I1460" s="9"/>
      <c r="J1460" s="9"/>
      <c r="K1460" s="9"/>
      <c r="L1460" s="9"/>
      <c r="M1460" s="9"/>
      <c r="N1460" s="9"/>
      <c r="O1460" s="9"/>
    </row>
    <row r="1461" spans="1:15" s="14" customFormat="1" ht="15.75" hidden="1" outlineLevel="1" collapsed="1" x14ac:dyDescent="0.25">
      <c r="A1461" s="81" t="s">
        <v>98</v>
      </c>
      <c r="B1461" s="102">
        <f>SUM(B1457:B1459)</f>
        <v>42000</v>
      </c>
      <c r="D1461" s="9"/>
      <c r="E1461" s="9"/>
      <c r="F1461" s="9"/>
      <c r="G1461" s="9"/>
      <c r="H1461" s="9"/>
      <c r="I1461" s="9"/>
      <c r="J1461" s="9"/>
      <c r="K1461" s="9"/>
      <c r="L1461" s="9"/>
      <c r="M1461" s="9"/>
      <c r="N1461" s="9"/>
      <c r="O1461" s="9"/>
    </row>
    <row r="1462" spans="1:15" s="14" customFormat="1" hidden="1" outlineLevel="2" x14ac:dyDescent="0.2">
      <c r="A1462" s="33"/>
      <c r="B1462" s="97"/>
      <c r="D1462" s="9"/>
      <c r="E1462" s="9"/>
      <c r="F1462" s="9"/>
      <c r="G1462" s="9"/>
      <c r="H1462" s="9"/>
      <c r="I1462" s="9"/>
      <c r="J1462" s="9"/>
      <c r="K1462" s="9"/>
      <c r="L1462" s="9"/>
      <c r="M1462" s="9"/>
      <c r="N1462" s="9"/>
      <c r="O1462" s="9"/>
    </row>
    <row r="1463" spans="1:15" s="14" customFormat="1" hidden="1" outlineLevel="3" x14ac:dyDescent="0.2">
      <c r="A1463" s="135" t="s">
        <v>134</v>
      </c>
      <c r="B1463" s="97">
        <v>156000</v>
      </c>
      <c r="D1463" s="9"/>
      <c r="E1463" s="9"/>
      <c r="F1463" s="9"/>
      <c r="G1463" s="9"/>
      <c r="H1463" s="9"/>
      <c r="I1463" s="9"/>
      <c r="J1463" s="9"/>
      <c r="K1463" s="9"/>
      <c r="L1463" s="9"/>
      <c r="M1463" s="9"/>
      <c r="N1463" s="9"/>
      <c r="O1463" s="9"/>
    </row>
    <row r="1464" spans="1:15" s="14" customFormat="1" hidden="1" outlineLevel="3" x14ac:dyDescent="0.2">
      <c r="A1464" s="135" t="s">
        <v>281</v>
      </c>
      <c r="B1464" s="97">
        <v>6000</v>
      </c>
      <c r="D1464" s="9"/>
      <c r="E1464" s="9"/>
      <c r="F1464" s="9"/>
      <c r="G1464" s="9"/>
      <c r="H1464" s="9"/>
      <c r="I1464" s="9"/>
      <c r="J1464" s="9"/>
      <c r="K1464" s="9"/>
      <c r="L1464" s="9"/>
      <c r="M1464" s="9"/>
      <c r="N1464" s="9"/>
      <c r="O1464" s="9"/>
    </row>
    <row r="1465" spans="1:15" s="14" customFormat="1" ht="15.75" hidden="1" outlineLevel="2" collapsed="1" x14ac:dyDescent="0.25">
      <c r="A1465" s="133" t="s">
        <v>279</v>
      </c>
      <c r="B1465" s="102">
        <f>SUM(B1463:B1464)</f>
        <v>162000</v>
      </c>
      <c r="D1465" s="9"/>
      <c r="E1465" s="9"/>
      <c r="F1465" s="9"/>
      <c r="G1465" s="9"/>
      <c r="H1465" s="9"/>
      <c r="I1465" s="9"/>
      <c r="J1465" s="9"/>
      <c r="K1465" s="9"/>
      <c r="L1465" s="9"/>
      <c r="M1465" s="9"/>
      <c r="N1465" s="9"/>
      <c r="O1465" s="9"/>
    </row>
    <row r="1466" spans="1:15" s="14" customFormat="1" ht="14.25" hidden="1" outlineLevel="3" x14ac:dyDescent="0.2">
      <c r="B1466" s="43"/>
      <c r="D1466" s="9"/>
      <c r="E1466" s="9"/>
      <c r="F1466" s="9"/>
      <c r="G1466" s="9"/>
      <c r="H1466" s="9"/>
      <c r="I1466" s="9"/>
      <c r="J1466" s="9"/>
      <c r="K1466" s="9"/>
      <c r="L1466" s="9"/>
      <c r="M1466" s="9"/>
      <c r="N1466" s="9"/>
      <c r="O1466" s="9"/>
    </row>
    <row r="1467" spans="1:15" s="14" customFormat="1" hidden="1" outlineLevel="3" x14ac:dyDescent="0.2">
      <c r="A1467" s="135" t="s">
        <v>137</v>
      </c>
      <c r="B1467" s="97">
        <v>3000</v>
      </c>
      <c r="D1467" s="9"/>
      <c r="E1467" s="9"/>
      <c r="F1467" s="9"/>
      <c r="G1467" s="9"/>
      <c r="H1467" s="9"/>
      <c r="I1467" s="9"/>
      <c r="J1467" s="9"/>
      <c r="K1467" s="9"/>
      <c r="L1467" s="9"/>
      <c r="M1467" s="9"/>
      <c r="N1467" s="9"/>
      <c r="O1467" s="9"/>
    </row>
    <row r="1468" spans="1:15" s="14" customFormat="1" hidden="1" outlineLevel="3" x14ac:dyDescent="0.2">
      <c r="A1468" s="135" t="str">
        <f>A1473</f>
        <v>Tools, Parts, &amp; Equipment</v>
      </c>
      <c r="B1468" s="97">
        <v>7000</v>
      </c>
      <c r="D1468" s="9"/>
      <c r="E1468" s="9"/>
      <c r="F1468" s="9"/>
      <c r="G1468" s="9"/>
      <c r="H1468" s="9"/>
      <c r="I1468" s="9"/>
      <c r="J1468" s="9"/>
      <c r="K1468" s="9"/>
      <c r="L1468" s="9"/>
      <c r="M1468" s="9"/>
      <c r="N1468" s="9"/>
      <c r="O1468" s="9"/>
    </row>
    <row r="1469" spans="1:15" s="14" customFormat="1" ht="15.75" hidden="1" outlineLevel="2" collapsed="1" x14ac:dyDescent="0.25">
      <c r="A1469" s="133" t="s">
        <v>280</v>
      </c>
      <c r="B1469" s="102">
        <f>SUM(B1467:B1468)</f>
        <v>10000</v>
      </c>
      <c r="D1469" s="9"/>
      <c r="E1469" s="9"/>
      <c r="F1469" s="9"/>
      <c r="G1469" s="9"/>
      <c r="H1469" s="9"/>
      <c r="I1469" s="9"/>
      <c r="J1469" s="9"/>
      <c r="K1469" s="9"/>
      <c r="L1469" s="9"/>
      <c r="M1469" s="9"/>
      <c r="N1469" s="9"/>
      <c r="O1469" s="9"/>
    </row>
    <row r="1470" spans="1:15" s="14" customFormat="1" hidden="1" outlineLevel="3" x14ac:dyDescent="0.2">
      <c r="B1470" s="97"/>
      <c r="D1470" s="9"/>
      <c r="E1470" s="9"/>
      <c r="F1470" s="9"/>
      <c r="G1470" s="9"/>
      <c r="H1470" s="9"/>
      <c r="I1470" s="9"/>
      <c r="J1470" s="9"/>
      <c r="K1470" s="9"/>
      <c r="L1470" s="9"/>
      <c r="M1470" s="9"/>
      <c r="N1470" s="9"/>
      <c r="O1470" s="9"/>
    </row>
    <row r="1471" spans="1:15" s="14" customFormat="1" hidden="1" outlineLevel="3" x14ac:dyDescent="0.2">
      <c r="A1471" s="135" t="s">
        <v>131</v>
      </c>
      <c r="B1471" s="97">
        <v>3000</v>
      </c>
      <c r="D1471" s="9"/>
      <c r="E1471" s="9"/>
      <c r="F1471" s="9"/>
      <c r="G1471" s="9"/>
      <c r="H1471" s="9"/>
      <c r="I1471" s="9"/>
      <c r="J1471" s="9"/>
      <c r="K1471" s="9"/>
      <c r="L1471" s="9"/>
      <c r="M1471" s="9"/>
      <c r="N1471" s="9"/>
      <c r="O1471" s="9"/>
    </row>
    <row r="1472" spans="1:15" s="14" customFormat="1" hidden="1" outlineLevel="3" x14ac:dyDescent="0.2">
      <c r="A1472" s="135" t="s">
        <v>137</v>
      </c>
      <c r="B1472" s="97">
        <v>2000</v>
      </c>
      <c r="D1472" s="9"/>
      <c r="E1472" s="9"/>
      <c r="F1472" s="9"/>
      <c r="G1472" s="9"/>
      <c r="H1472" s="9"/>
      <c r="I1472" s="9"/>
      <c r="J1472" s="9"/>
      <c r="K1472" s="9"/>
      <c r="L1472" s="9"/>
      <c r="M1472" s="9"/>
      <c r="N1472" s="9"/>
      <c r="O1472" s="9"/>
    </row>
    <row r="1473" spans="1:15" s="14" customFormat="1" hidden="1" outlineLevel="3" x14ac:dyDescent="0.2">
      <c r="A1473" s="135" t="s">
        <v>281</v>
      </c>
      <c r="B1473" s="97">
        <v>9000</v>
      </c>
      <c r="D1473" s="9"/>
      <c r="E1473" s="9"/>
      <c r="F1473" s="9"/>
      <c r="G1473" s="9"/>
      <c r="H1473" s="9"/>
      <c r="I1473" s="9"/>
      <c r="J1473" s="9"/>
      <c r="K1473" s="9"/>
      <c r="L1473" s="9"/>
      <c r="M1473" s="9"/>
      <c r="N1473" s="9"/>
      <c r="O1473" s="9"/>
    </row>
    <row r="1474" spans="1:15" s="14" customFormat="1" ht="15.75" hidden="1" outlineLevel="2" collapsed="1" x14ac:dyDescent="0.25">
      <c r="A1474" s="133" t="s">
        <v>276</v>
      </c>
      <c r="B1474" s="102">
        <f>SUM(B1471:B1473)</f>
        <v>14000</v>
      </c>
      <c r="D1474" s="9"/>
      <c r="E1474" s="9"/>
      <c r="F1474" s="9"/>
      <c r="G1474" s="9"/>
      <c r="H1474" s="9"/>
      <c r="I1474" s="9"/>
      <c r="J1474" s="9"/>
      <c r="K1474" s="9"/>
      <c r="L1474" s="9"/>
      <c r="M1474" s="9"/>
      <c r="N1474" s="9"/>
      <c r="O1474" s="9"/>
    </row>
    <row r="1475" spans="1:15" s="14" customFormat="1" hidden="1" outlineLevel="2" x14ac:dyDescent="0.2">
      <c r="A1475" s="124"/>
      <c r="B1475" s="97"/>
      <c r="D1475" s="9"/>
      <c r="E1475" s="9"/>
      <c r="F1475" s="9"/>
      <c r="G1475" s="9"/>
      <c r="H1475" s="9"/>
      <c r="I1475" s="9"/>
      <c r="J1475" s="9"/>
      <c r="K1475" s="9"/>
      <c r="L1475" s="9"/>
      <c r="M1475" s="9"/>
      <c r="N1475" s="9"/>
      <c r="O1475" s="9"/>
    </row>
    <row r="1476" spans="1:15" s="14" customFormat="1" ht="15.75" hidden="1" outlineLevel="1" collapsed="1" x14ac:dyDescent="0.25">
      <c r="A1476" s="81" t="s">
        <v>100</v>
      </c>
      <c r="B1476" s="102">
        <f>SUM(B1474,B1469,B1465)</f>
        <v>186000</v>
      </c>
      <c r="D1476" s="9"/>
      <c r="E1476" s="9"/>
      <c r="F1476" s="9"/>
      <c r="G1476" s="9"/>
      <c r="H1476" s="9"/>
      <c r="I1476" s="9"/>
      <c r="J1476" s="9"/>
      <c r="K1476" s="9"/>
      <c r="L1476" s="9"/>
      <c r="M1476" s="9"/>
      <c r="N1476" s="9"/>
      <c r="O1476" s="9"/>
    </row>
    <row r="1477" spans="1:15" s="14" customFormat="1" ht="15.75" hidden="1" outlineLevel="2" x14ac:dyDescent="0.25">
      <c r="A1477" s="81"/>
      <c r="B1477" s="102"/>
      <c r="D1477" s="9"/>
      <c r="E1477" s="9"/>
      <c r="F1477" s="9"/>
      <c r="G1477" s="9"/>
      <c r="H1477" s="9"/>
      <c r="I1477" s="9"/>
      <c r="J1477" s="9"/>
      <c r="K1477" s="9"/>
      <c r="L1477" s="9"/>
      <c r="M1477" s="9"/>
      <c r="N1477" s="9"/>
      <c r="O1477" s="9"/>
    </row>
    <row r="1478" spans="1:15" s="14" customFormat="1" hidden="1" outlineLevel="2" x14ac:dyDescent="0.2">
      <c r="A1478" s="136" t="s">
        <v>159</v>
      </c>
      <c r="B1478" s="97">
        <v>14000</v>
      </c>
      <c r="D1478" s="9"/>
      <c r="E1478" s="9"/>
      <c r="F1478" s="9"/>
      <c r="G1478" s="9"/>
      <c r="H1478" s="9"/>
      <c r="I1478" s="9"/>
      <c r="J1478" s="9"/>
      <c r="K1478" s="9"/>
      <c r="L1478" s="9"/>
      <c r="M1478" s="9"/>
      <c r="N1478" s="9"/>
      <c r="O1478" s="9"/>
    </row>
    <row r="1479" spans="1:15" s="14" customFormat="1" hidden="1" outlineLevel="2" x14ac:dyDescent="0.2">
      <c r="A1479" s="136" t="s">
        <v>355</v>
      </c>
      <c r="B1479" s="97">
        <v>86000</v>
      </c>
      <c r="D1479" s="9"/>
      <c r="E1479" s="9"/>
      <c r="F1479" s="9"/>
      <c r="G1479" s="9"/>
      <c r="H1479" s="9"/>
      <c r="I1479" s="9"/>
      <c r="J1479" s="9"/>
      <c r="K1479" s="9"/>
      <c r="L1479" s="9"/>
      <c r="M1479" s="9"/>
      <c r="N1479" s="9"/>
      <c r="O1479" s="9"/>
    </row>
    <row r="1480" spans="1:15" s="14" customFormat="1" hidden="1" outlineLevel="2" x14ac:dyDescent="0.2">
      <c r="A1480" s="136" t="s">
        <v>221</v>
      </c>
      <c r="B1480" s="97">
        <v>25000</v>
      </c>
      <c r="D1480" s="9"/>
      <c r="E1480" s="9"/>
      <c r="F1480" s="9"/>
      <c r="G1480" s="9"/>
      <c r="H1480" s="9"/>
      <c r="I1480" s="9"/>
      <c r="J1480" s="9"/>
      <c r="K1480" s="9"/>
      <c r="L1480" s="9"/>
      <c r="M1480" s="9"/>
      <c r="N1480" s="9"/>
      <c r="O1480" s="9"/>
    </row>
    <row r="1481" spans="1:15" s="14" customFormat="1" hidden="1" outlineLevel="2" x14ac:dyDescent="0.2">
      <c r="A1481" s="136" t="s">
        <v>227</v>
      </c>
      <c r="B1481" s="97">
        <v>191000</v>
      </c>
      <c r="D1481" s="9"/>
      <c r="E1481" s="9"/>
      <c r="F1481" s="9"/>
      <c r="G1481" s="9"/>
      <c r="H1481" s="9"/>
      <c r="I1481" s="9"/>
      <c r="J1481" s="9"/>
      <c r="K1481" s="9"/>
      <c r="L1481" s="9"/>
      <c r="M1481" s="9"/>
      <c r="N1481" s="9"/>
      <c r="O1481" s="9"/>
    </row>
    <row r="1482" spans="1:15" s="14" customFormat="1" ht="15.75" hidden="1" outlineLevel="2" x14ac:dyDescent="0.25">
      <c r="A1482" s="133" t="s">
        <v>282</v>
      </c>
      <c r="B1482" s="97"/>
      <c r="D1482" s="9"/>
      <c r="E1482" s="9"/>
      <c r="F1482" s="9"/>
      <c r="G1482" s="9"/>
      <c r="H1482" s="9"/>
      <c r="I1482" s="9"/>
      <c r="J1482" s="9"/>
      <c r="K1482" s="9"/>
      <c r="L1482" s="9"/>
      <c r="M1482" s="9"/>
      <c r="N1482" s="9"/>
      <c r="O1482" s="9"/>
    </row>
    <row r="1483" spans="1:15" s="14" customFormat="1" ht="15.75" hidden="1" outlineLevel="1" collapsed="1" x14ac:dyDescent="0.25">
      <c r="A1483" s="81" t="s">
        <v>102</v>
      </c>
      <c r="B1483" s="102">
        <f>SUM(B1478:B1481)</f>
        <v>316000</v>
      </c>
      <c r="D1483" s="9"/>
      <c r="E1483" s="9"/>
      <c r="F1483" s="9"/>
      <c r="G1483" s="9"/>
      <c r="H1483" s="9"/>
      <c r="I1483" s="9"/>
      <c r="J1483" s="9"/>
      <c r="K1483" s="9"/>
      <c r="L1483" s="9"/>
      <c r="M1483" s="9"/>
      <c r="N1483" s="9"/>
      <c r="O1483" s="9"/>
    </row>
    <row r="1484" spans="1:15" s="14" customFormat="1" hidden="1" outlineLevel="2" x14ac:dyDescent="0.2">
      <c r="A1484" s="47"/>
      <c r="B1484" s="97"/>
      <c r="D1484" s="9"/>
      <c r="E1484" s="9"/>
      <c r="F1484" s="9"/>
      <c r="G1484" s="9"/>
      <c r="H1484" s="9"/>
      <c r="I1484" s="9"/>
      <c r="J1484" s="9"/>
      <c r="K1484" s="9"/>
      <c r="L1484" s="9"/>
      <c r="M1484" s="9"/>
      <c r="N1484" s="9"/>
      <c r="O1484" s="9"/>
    </row>
    <row r="1485" spans="1:15" s="14" customFormat="1" hidden="1" outlineLevel="2" x14ac:dyDescent="0.2">
      <c r="A1485" s="136" t="s">
        <v>364</v>
      </c>
      <c r="B1485" s="97">
        <v>260000</v>
      </c>
      <c r="D1485" s="9"/>
      <c r="E1485" s="9"/>
      <c r="F1485" s="9"/>
      <c r="G1485" s="9"/>
      <c r="H1485" s="9"/>
      <c r="I1485" s="9"/>
      <c r="J1485" s="9"/>
      <c r="K1485" s="9"/>
      <c r="L1485" s="9"/>
      <c r="M1485" s="9"/>
      <c r="N1485" s="9"/>
      <c r="O1485" s="9"/>
    </row>
    <row r="1486" spans="1:15" s="14" customFormat="1" hidden="1" outlineLevel="2" x14ac:dyDescent="0.2">
      <c r="A1486" s="136" t="s">
        <v>365</v>
      </c>
      <c r="B1486" s="97">
        <v>535500</v>
      </c>
      <c r="D1486" s="9"/>
      <c r="E1486" s="9"/>
      <c r="F1486" s="9"/>
      <c r="G1486" s="9"/>
      <c r="H1486" s="9"/>
      <c r="I1486" s="9"/>
      <c r="J1486" s="9"/>
      <c r="K1486" s="9"/>
      <c r="L1486" s="9"/>
      <c r="M1486" s="9"/>
      <c r="N1486" s="9"/>
      <c r="O1486" s="9"/>
    </row>
    <row r="1487" spans="1:15" s="14" customFormat="1" ht="15.75" hidden="1" outlineLevel="1" collapsed="1" x14ac:dyDescent="0.25">
      <c r="A1487" s="81" t="s">
        <v>103</v>
      </c>
      <c r="B1487" s="102">
        <f>SUM(B1485:B1486)</f>
        <v>795500</v>
      </c>
      <c r="D1487" s="9"/>
      <c r="E1487" s="9"/>
      <c r="F1487" s="9"/>
      <c r="G1487" s="9"/>
      <c r="H1487" s="9"/>
      <c r="I1487" s="9"/>
      <c r="J1487" s="9"/>
      <c r="K1487" s="9"/>
      <c r="L1487" s="9"/>
      <c r="M1487" s="9"/>
      <c r="N1487" s="9"/>
      <c r="O1487" s="9"/>
    </row>
    <row r="1488" spans="1:15" s="14" customFormat="1" hidden="1" outlineLevel="2" x14ac:dyDescent="0.2">
      <c r="A1488" s="47"/>
      <c r="B1488" s="97"/>
      <c r="D1488" s="9"/>
      <c r="E1488" s="9"/>
      <c r="F1488" s="9"/>
      <c r="G1488" s="9"/>
      <c r="H1488" s="9"/>
      <c r="I1488" s="9"/>
      <c r="J1488" s="9"/>
      <c r="K1488" s="9"/>
      <c r="L1488" s="9"/>
      <c r="M1488" s="9"/>
      <c r="N1488" s="9"/>
      <c r="O1488" s="9"/>
    </row>
    <row r="1489" spans="1:15" s="14" customFormat="1" hidden="1" outlineLevel="2" x14ac:dyDescent="0.2">
      <c r="A1489" s="137" t="s">
        <v>126</v>
      </c>
      <c r="B1489" s="97">
        <v>48222</v>
      </c>
      <c r="D1489" s="9"/>
      <c r="E1489" s="9"/>
      <c r="F1489" s="9"/>
      <c r="G1489" s="9"/>
      <c r="H1489" s="9"/>
      <c r="I1489" s="9"/>
      <c r="J1489" s="9"/>
      <c r="K1489" s="9"/>
      <c r="L1489" s="9"/>
      <c r="M1489" s="9"/>
      <c r="N1489" s="9"/>
      <c r="O1489" s="9"/>
    </row>
    <row r="1490" spans="1:15" s="14" customFormat="1" hidden="1" outlineLevel="2" x14ac:dyDescent="0.2">
      <c r="A1490" s="137" t="s">
        <v>143</v>
      </c>
      <c r="B1490" s="97">
        <v>9510</v>
      </c>
      <c r="D1490" s="9"/>
      <c r="E1490" s="9"/>
      <c r="F1490" s="9"/>
      <c r="G1490" s="9"/>
      <c r="H1490" s="9"/>
      <c r="I1490" s="9"/>
      <c r="J1490" s="9"/>
      <c r="K1490" s="9"/>
      <c r="L1490" s="9"/>
      <c r="M1490" s="9"/>
      <c r="N1490" s="9"/>
      <c r="O1490" s="9"/>
    </row>
    <row r="1491" spans="1:15" s="14" customFormat="1" hidden="1" outlineLevel="2" x14ac:dyDescent="0.2">
      <c r="A1491" s="137" t="s">
        <v>127</v>
      </c>
      <c r="B1491" s="97">
        <v>3691</v>
      </c>
      <c r="D1491" s="9"/>
      <c r="E1491" s="9"/>
      <c r="F1491" s="9"/>
      <c r="G1491" s="9"/>
      <c r="H1491" s="9"/>
      <c r="I1491" s="9"/>
      <c r="J1491" s="9"/>
      <c r="K1491" s="9"/>
      <c r="L1491" s="9"/>
      <c r="M1491" s="9"/>
      <c r="N1491" s="9"/>
      <c r="O1491" s="9"/>
    </row>
    <row r="1492" spans="1:15" s="14" customFormat="1" hidden="1" outlineLevel="2" x14ac:dyDescent="0.2">
      <c r="A1492" s="137" t="s">
        <v>144</v>
      </c>
      <c r="B1492" s="97">
        <v>8227</v>
      </c>
      <c r="D1492" s="9"/>
      <c r="E1492" s="9"/>
      <c r="F1492" s="9"/>
      <c r="G1492" s="9"/>
      <c r="H1492" s="9"/>
      <c r="I1492" s="9"/>
      <c r="J1492" s="9"/>
      <c r="K1492" s="9"/>
      <c r="L1492" s="9"/>
      <c r="M1492" s="9"/>
      <c r="N1492" s="9"/>
      <c r="O1492" s="9"/>
    </row>
    <row r="1493" spans="1:15" s="14" customFormat="1" hidden="1" outlineLevel="2" x14ac:dyDescent="0.2">
      <c r="A1493" s="137" t="s">
        <v>145</v>
      </c>
      <c r="B1493" s="97">
        <v>100</v>
      </c>
      <c r="D1493" s="9"/>
      <c r="E1493" s="9"/>
      <c r="F1493" s="9"/>
      <c r="G1493" s="9"/>
      <c r="H1493" s="9"/>
      <c r="I1493" s="9"/>
      <c r="J1493" s="9"/>
      <c r="K1493" s="9"/>
      <c r="L1493" s="9"/>
      <c r="M1493" s="9"/>
      <c r="N1493" s="9"/>
      <c r="O1493" s="9"/>
    </row>
    <row r="1494" spans="1:15" s="14" customFormat="1" hidden="1" outlineLevel="2" x14ac:dyDescent="0.2">
      <c r="A1494" s="137" t="s">
        <v>128</v>
      </c>
      <c r="B1494" s="97">
        <v>500</v>
      </c>
      <c r="D1494" s="9"/>
      <c r="E1494" s="9"/>
      <c r="F1494" s="9"/>
      <c r="G1494" s="9"/>
      <c r="H1494" s="9"/>
      <c r="I1494" s="9"/>
      <c r="J1494" s="9"/>
      <c r="K1494" s="9"/>
      <c r="L1494" s="9"/>
      <c r="M1494" s="9"/>
      <c r="N1494" s="9"/>
      <c r="O1494" s="9"/>
    </row>
    <row r="1495" spans="1:15" s="14" customFormat="1" hidden="1" outlineLevel="2" x14ac:dyDescent="0.2">
      <c r="A1495" s="137" t="s">
        <v>131</v>
      </c>
      <c r="B1495" s="97">
        <v>2500</v>
      </c>
      <c r="D1495" s="9"/>
      <c r="E1495" s="9"/>
      <c r="F1495" s="9"/>
      <c r="G1495" s="9"/>
      <c r="H1495" s="9"/>
      <c r="I1495" s="9"/>
      <c r="J1495" s="9"/>
      <c r="K1495" s="9"/>
      <c r="L1495" s="9"/>
      <c r="M1495" s="9"/>
      <c r="N1495" s="9"/>
      <c r="O1495" s="9"/>
    </row>
    <row r="1496" spans="1:15" s="14" customFormat="1" hidden="1" outlineLevel="2" x14ac:dyDescent="0.2">
      <c r="A1496" s="137" t="s">
        <v>132</v>
      </c>
      <c r="B1496" s="97">
        <v>2500</v>
      </c>
      <c r="D1496" s="9"/>
      <c r="E1496" s="9"/>
      <c r="F1496" s="9"/>
      <c r="G1496" s="9"/>
      <c r="H1496" s="9"/>
      <c r="I1496" s="9"/>
      <c r="J1496" s="9"/>
      <c r="K1496" s="9"/>
      <c r="L1496" s="9"/>
      <c r="M1496" s="9"/>
      <c r="N1496" s="9"/>
      <c r="O1496" s="9"/>
    </row>
    <row r="1497" spans="1:15" s="14" customFormat="1" hidden="1" outlineLevel="2" x14ac:dyDescent="0.2">
      <c r="A1497" s="137" t="s">
        <v>135</v>
      </c>
      <c r="B1497" s="97">
        <v>1000</v>
      </c>
      <c r="D1497" s="9"/>
      <c r="E1497" s="9"/>
      <c r="F1497" s="9"/>
      <c r="G1497" s="9"/>
      <c r="H1497" s="9"/>
      <c r="I1497" s="9"/>
      <c r="J1497" s="9"/>
      <c r="K1497" s="9"/>
      <c r="L1497" s="9"/>
      <c r="M1497" s="9"/>
      <c r="N1497" s="9"/>
      <c r="O1497" s="9"/>
    </row>
    <row r="1498" spans="1:15" s="14" customFormat="1" hidden="1" outlineLevel="2" x14ac:dyDescent="0.2">
      <c r="A1498" s="137" t="s">
        <v>137</v>
      </c>
      <c r="B1498" s="97">
        <v>1000</v>
      </c>
      <c r="D1498" s="9"/>
      <c r="E1498" s="9"/>
      <c r="F1498" s="9"/>
      <c r="G1498" s="9"/>
      <c r="H1498" s="9"/>
      <c r="I1498" s="9"/>
      <c r="J1498" s="9"/>
      <c r="K1498" s="9"/>
      <c r="L1498" s="9"/>
      <c r="M1498" s="9"/>
      <c r="N1498" s="9"/>
      <c r="O1498" s="9"/>
    </row>
    <row r="1499" spans="1:15" s="14" customFormat="1" hidden="1" outlineLevel="2" x14ac:dyDescent="0.2">
      <c r="A1499" s="137" t="s">
        <v>138</v>
      </c>
      <c r="B1499" s="97">
        <v>2500</v>
      </c>
      <c r="D1499" s="9"/>
      <c r="E1499" s="9"/>
      <c r="F1499" s="9"/>
      <c r="G1499" s="9"/>
      <c r="H1499" s="9"/>
      <c r="I1499" s="9"/>
      <c r="J1499" s="9"/>
      <c r="K1499" s="9"/>
      <c r="L1499" s="9"/>
      <c r="M1499" s="9"/>
      <c r="N1499" s="9"/>
      <c r="O1499" s="9"/>
    </row>
    <row r="1500" spans="1:15" s="14" customFormat="1" ht="15.75" hidden="1" outlineLevel="1" collapsed="1" x14ac:dyDescent="0.25">
      <c r="A1500" s="81" t="s">
        <v>104</v>
      </c>
      <c r="B1500" s="102">
        <f>SUM(B1489:B1499)</f>
        <v>79750</v>
      </c>
      <c r="D1500" s="9"/>
      <c r="E1500" s="9"/>
      <c r="F1500" s="9"/>
      <c r="G1500" s="9"/>
      <c r="H1500" s="9"/>
      <c r="I1500" s="9"/>
      <c r="J1500" s="9"/>
      <c r="K1500" s="9"/>
      <c r="L1500" s="9"/>
      <c r="M1500" s="9"/>
      <c r="N1500" s="9"/>
      <c r="O1500" s="9"/>
    </row>
    <row r="1501" spans="1:15" s="14" customFormat="1" ht="15.75" hidden="1" outlineLevel="2" x14ac:dyDescent="0.25">
      <c r="A1501" s="81"/>
      <c r="B1501" s="102"/>
      <c r="D1501" s="9"/>
      <c r="E1501" s="9"/>
      <c r="F1501" s="9"/>
      <c r="G1501" s="9"/>
      <c r="H1501" s="9"/>
      <c r="I1501" s="9"/>
      <c r="J1501" s="9"/>
      <c r="K1501" s="9"/>
      <c r="L1501" s="9"/>
      <c r="M1501" s="9"/>
      <c r="N1501" s="9"/>
      <c r="O1501" s="9"/>
    </row>
    <row r="1502" spans="1:15" s="14" customFormat="1" hidden="1" outlineLevel="2" x14ac:dyDescent="0.2">
      <c r="A1502" s="137" t="s">
        <v>283</v>
      </c>
      <c r="B1502" s="97">
        <v>25000</v>
      </c>
      <c r="D1502" s="9"/>
      <c r="E1502" s="9"/>
      <c r="F1502" s="9"/>
      <c r="G1502" s="9"/>
      <c r="H1502" s="9"/>
      <c r="I1502" s="9"/>
      <c r="J1502" s="9"/>
      <c r="K1502" s="9"/>
      <c r="L1502" s="9"/>
      <c r="M1502" s="9"/>
      <c r="N1502" s="9"/>
      <c r="O1502" s="9"/>
    </row>
    <row r="1503" spans="1:15" s="14" customFormat="1" hidden="1" outlineLevel="2" x14ac:dyDescent="0.2">
      <c r="A1503" s="137" t="s">
        <v>206</v>
      </c>
      <c r="B1503" s="97">
        <v>325000</v>
      </c>
      <c r="D1503" s="9"/>
      <c r="E1503" s="9"/>
      <c r="F1503" s="9"/>
      <c r="G1503" s="9"/>
      <c r="H1503" s="9"/>
      <c r="I1503" s="9"/>
      <c r="J1503" s="9"/>
      <c r="K1503" s="9"/>
      <c r="L1503" s="9"/>
      <c r="M1503" s="9"/>
      <c r="N1503" s="9"/>
      <c r="O1503" s="9"/>
    </row>
    <row r="1504" spans="1:15" s="14" customFormat="1" ht="15.75" hidden="1" outlineLevel="2" x14ac:dyDescent="0.25">
      <c r="A1504" s="133" t="s">
        <v>284</v>
      </c>
      <c r="B1504" s="97"/>
      <c r="D1504" s="9"/>
      <c r="E1504" s="9"/>
      <c r="F1504" s="9"/>
      <c r="G1504" s="9"/>
      <c r="H1504" s="9"/>
      <c r="I1504" s="9"/>
      <c r="J1504" s="9"/>
      <c r="K1504" s="9"/>
      <c r="L1504" s="9"/>
      <c r="M1504" s="9"/>
      <c r="N1504" s="9"/>
      <c r="O1504" s="9"/>
    </row>
    <row r="1505" spans="1:15" s="14" customFormat="1" ht="15.75" hidden="1" outlineLevel="1" collapsed="1" x14ac:dyDescent="0.25">
      <c r="A1505" s="81" t="s">
        <v>105</v>
      </c>
      <c r="B1505" s="102">
        <f>SUM(B1502:B1503)</f>
        <v>350000</v>
      </c>
      <c r="D1505" s="9"/>
      <c r="E1505" s="9"/>
      <c r="F1505" s="9"/>
      <c r="G1505" s="9"/>
      <c r="H1505" s="9"/>
      <c r="I1505" s="9"/>
      <c r="J1505" s="9"/>
      <c r="K1505" s="9"/>
      <c r="L1505" s="9"/>
      <c r="M1505" s="9"/>
      <c r="N1505" s="9"/>
      <c r="O1505" s="9"/>
    </row>
    <row r="1506" spans="1:15" s="14" customFormat="1" ht="14.25" hidden="1" outlineLevel="3" x14ac:dyDescent="0.2">
      <c r="B1506" s="43"/>
      <c r="D1506" s="9"/>
      <c r="E1506" s="9"/>
      <c r="F1506" s="9"/>
      <c r="G1506" s="9"/>
      <c r="H1506" s="9"/>
      <c r="I1506" s="9"/>
      <c r="J1506" s="9"/>
      <c r="K1506" s="9"/>
      <c r="L1506" s="9"/>
      <c r="M1506" s="9"/>
      <c r="N1506" s="9"/>
      <c r="O1506" s="9"/>
    </row>
    <row r="1507" spans="1:15" s="14" customFormat="1" hidden="1" outlineLevel="4" x14ac:dyDescent="0.2">
      <c r="A1507" s="12" t="s">
        <v>150</v>
      </c>
      <c r="B1507" s="97">
        <v>125000</v>
      </c>
      <c r="D1507" s="9"/>
      <c r="E1507" s="9"/>
      <c r="F1507" s="9"/>
      <c r="G1507" s="9"/>
      <c r="H1507" s="9"/>
      <c r="I1507" s="9"/>
      <c r="J1507" s="9"/>
      <c r="K1507" s="9"/>
      <c r="L1507" s="9"/>
      <c r="M1507" s="9"/>
      <c r="N1507" s="9"/>
      <c r="O1507" s="9"/>
    </row>
    <row r="1508" spans="1:15" s="14" customFormat="1" ht="15.75" hidden="1" outlineLevel="3" collapsed="1" x14ac:dyDescent="0.25">
      <c r="A1508" s="133" t="s">
        <v>285</v>
      </c>
      <c r="B1508" s="102">
        <f>SUM(B1507:B1507)</f>
        <v>125000</v>
      </c>
      <c r="D1508" s="9"/>
      <c r="E1508" s="9"/>
      <c r="F1508" s="9"/>
      <c r="G1508" s="9"/>
      <c r="H1508" s="9"/>
      <c r="I1508" s="9"/>
      <c r="J1508" s="9"/>
      <c r="K1508" s="9"/>
      <c r="L1508" s="9"/>
      <c r="M1508" s="9"/>
      <c r="N1508" s="9"/>
      <c r="O1508" s="9"/>
    </row>
    <row r="1509" spans="1:15" s="14" customFormat="1" ht="14.25" hidden="1" outlineLevel="3" x14ac:dyDescent="0.2">
      <c r="D1509" s="9"/>
      <c r="E1509" s="9"/>
      <c r="F1509" s="9"/>
      <c r="G1509" s="9"/>
      <c r="H1509" s="9"/>
      <c r="I1509" s="9"/>
      <c r="J1509" s="9"/>
      <c r="K1509" s="9"/>
      <c r="L1509" s="9"/>
      <c r="M1509" s="9"/>
      <c r="N1509" s="9"/>
      <c r="O1509" s="9"/>
    </row>
    <row r="1510" spans="1:15" s="14" customFormat="1" ht="15.75" hidden="1" outlineLevel="3" x14ac:dyDescent="0.25">
      <c r="A1510" s="133" t="s">
        <v>80</v>
      </c>
      <c r="B1510" s="102">
        <v>364621</v>
      </c>
      <c r="D1510" s="9"/>
      <c r="E1510" s="9"/>
      <c r="F1510" s="9"/>
      <c r="G1510" s="9"/>
      <c r="H1510" s="9"/>
      <c r="I1510" s="9"/>
      <c r="J1510" s="9"/>
      <c r="K1510" s="9"/>
      <c r="L1510" s="9"/>
      <c r="M1510" s="9"/>
      <c r="N1510" s="9"/>
      <c r="O1510" s="9"/>
    </row>
    <row r="1511" spans="1:15" s="14" customFormat="1" hidden="1" outlineLevel="3" x14ac:dyDescent="0.2">
      <c r="A1511" s="12"/>
      <c r="B1511" s="97"/>
      <c r="D1511" s="9"/>
      <c r="E1511" s="9"/>
      <c r="F1511" s="9"/>
      <c r="G1511" s="9"/>
      <c r="H1511" s="9"/>
      <c r="I1511" s="9"/>
      <c r="J1511" s="9"/>
      <c r="K1511" s="9"/>
      <c r="L1511" s="9"/>
      <c r="M1511" s="9"/>
      <c r="N1511" s="9"/>
      <c r="O1511" s="9"/>
    </row>
    <row r="1512" spans="1:15" s="14" customFormat="1" hidden="1" outlineLevel="4" x14ac:dyDescent="0.2">
      <c r="A1512" s="12" t="s">
        <v>290</v>
      </c>
      <c r="B1512" s="97">
        <v>128899</v>
      </c>
      <c r="D1512" s="9"/>
      <c r="E1512" s="9"/>
      <c r="F1512" s="9"/>
      <c r="G1512" s="9"/>
      <c r="H1512" s="9"/>
      <c r="I1512" s="9"/>
      <c r="J1512" s="9"/>
      <c r="K1512" s="9"/>
      <c r="L1512" s="9"/>
      <c r="M1512" s="9"/>
      <c r="N1512" s="9"/>
      <c r="O1512" s="9"/>
    </row>
    <row r="1513" spans="1:15" s="14" customFormat="1" hidden="1" outlineLevel="4" x14ac:dyDescent="0.2">
      <c r="A1513" s="12" t="s">
        <v>267</v>
      </c>
      <c r="B1513" s="97">
        <v>19467</v>
      </c>
      <c r="D1513" s="9"/>
      <c r="E1513" s="9"/>
      <c r="F1513" s="9"/>
      <c r="G1513" s="9"/>
      <c r="H1513" s="9"/>
      <c r="I1513" s="9"/>
      <c r="J1513" s="9"/>
      <c r="K1513" s="9"/>
      <c r="L1513" s="9"/>
      <c r="M1513" s="9"/>
      <c r="N1513" s="9"/>
      <c r="O1513" s="9"/>
    </row>
    <row r="1514" spans="1:15" s="14" customFormat="1" ht="15.75" hidden="1" outlineLevel="3" collapsed="1" x14ac:dyDescent="0.25">
      <c r="A1514" s="133" t="str">
        <f>A1504</f>
        <v>Support Services-IT</v>
      </c>
      <c r="B1514" s="102">
        <f>SUM(B1512:B1513)</f>
        <v>148366</v>
      </c>
      <c r="D1514" s="9"/>
      <c r="E1514" s="9"/>
      <c r="F1514" s="9"/>
      <c r="G1514" s="9"/>
      <c r="H1514" s="9"/>
      <c r="I1514" s="9"/>
      <c r="J1514" s="9"/>
      <c r="K1514" s="9"/>
      <c r="L1514" s="9"/>
      <c r="M1514" s="9"/>
      <c r="N1514" s="9"/>
      <c r="O1514" s="9"/>
    </row>
    <row r="1515" spans="1:15" s="14" customFormat="1" hidden="1" outlineLevel="3" x14ac:dyDescent="0.2">
      <c r="A1515" s="124"/>
      <c r="B1515" s="97"/>
      <c r="D1515" s="9"/>
      <c r="E1515" s="9"/>
      <c r="F1515" s="9"/>
      <c r="G1515" s="9"/>
      <c r="H1515" s="9"/>
      <c r="I1515" s="9"/>
      <c r="J1515" s="9"/>
      <c r="K1515" s="9"/>
      <c r="L1515" s="9"/>
      <c r="M1515" s="9"/>
      <c r="N1515" s="9"/>
      <c r="O1515" s="9"/>
    </row>
    <row r="1516" spans="1:15" s="14" customFormat="1" ht="15.75" hidden="1" outlineLevel="3" x14ac:dyDescent="0.25">
      <c r="A1516" s="133" t="s">
        <v>371</v>
      </c>
      <c r="B1516" s="102">
        <v>866000</v>
      </c>
      <c r="D1516" s="9"/>
      <c r="E1516" s="9"/>
      <c r="F1516" s="9"/>
      <c r="G1516" s="9"/>
      <c r="H1516" s="9"/>
      <c r="I1516" s="9"/>
      <c r="J1516" s="9"/>
      <c r="K1516" s="9"/>
      <c r="L1516" s="9"/>
      <c r="M1516" s="9"/>
      <c r="N1516" s="9"/>
      <c r="O1516" s="9"/>
    </row>
    <row r="1517" spans="1:15" s="14" customFormat="1" hidden="1" outlineLevel="3" x14ac:dyDescent="0.2">
      <c r="A1517" s="124"/>
      <c r="B1517" s="97"/>
      <c r="D1517" s="9"/>
      <c r="E1517" s="9"/>
      <c r="F1517" s="9"/>
      <c r="G1517" s="9"/>
      <c r="H1517" s="9"/>
      <c r="I1517" s="9"/>
      <c r="J1517" s="9"/>
      <c r="K1517" s="9"/>
      <c r="L1517" s="9"/>
      <c r="M1517" s="9"/>
      <c r="N1517" s="9"/>
      <c r="O1517" s="9"/>
    </row>
    <row r="1518" spans="1:15" s="14" customFormat="1" ht="15.75" hidden="1" outlineLevel="1" collapsed="1" x14ac:dyDescent="0.25">
      <c r="A1518" s="81" t="s">
        <v>107</v>
      </c>
      <c r="B1518" s="102">
        <f>SUM(B1508,B1510,B1514,B1516)</f>
        <v>1503987</v>
      </c>
      <c r="D1518" s="9"/>
      <c r="E1518" s="9"/>
      <c r="F1518" s="9"/>
      <c r="G1518" s="9"/>
      <c r="H1518" s="9"/>
      <c r="I1518" s="9"/>
      <c r="J1518" s="9"/>
      <c r="K1518" s="9"/>
      <c r="L1518" s="9"/>
      <c r="M1518" s="9"/>
      <c r="N1518" s="9"/>
      <c r="O1518" s="9"/>
    </row>
    <row r="1519" spans="1:15" s="14" customFormat="1" ht="15.75" hidden="1" outlineLevel="2" x14ac:dyDescent="0.25">
      <c r="A1519" s="81"/>
      <c r="B1519" s="102"/>
      <c r="D1519" s="9"/>
      <c r="E1519" s="9"/>
      <c r="F1519" s="9"/>
      <c r="G1519" s="9"/>
      <c r="H1519" s="9"/>
      <c r="I1519" s="9"/>
      <c r="J1519" s="9"/>
      <c r="K1519" s="9"/>
      <c r="L1519" s="9"/>
      <c r="M1519" s="9"/>
      <c r="N1519" s="9"/>
      <c r="O1519" s="9"/>
    </row>
    <row r="1520" spans="1:15" s="14" customFormat="1" hidden="1" outlineLevel="2" x14ac:dyDescent="0.2">
      <c r="A1520" s="12" t="s">
        <v>227</v>
      </c>
      <c r="B1520" s="97">
        <v>200000</v>
      </c>
      <c r="D1520" s="9"/>
      <c r="E1520" s="9"/>
      <c r="F1520" s="9"/>
      <c r="G1520" s="9"/>
      <c r="H1520" s="9"/>
      <c r="I1520" s="9"/>
      <c r="J1520" s="9"/>
      <c r="K1520" s="9"/>
      <c r="L1520" s="9"/>
      <c r="M1520" s="9"/>
      <c r="N1520" s="9"/>
      <c r="O1520" s="9"/>
    </row>
    <row r="1521" spans="1:15" s="14" customFormat="1" ht="15.75" hidden="1" outlineLevel="1" collapsed="1" x14ac:dyDescent="0.25">
      <c r="A1521" s="81" t="s">
        <v>323</v>
      </c>
      <c r="B1521" s="102">
        <f>B1520</f>
        <v>200000</v>
      </c>
      <c r="D1521" s="9"/>
      <c r="E1521" s="9"/>
      <c r="F1521" s="9"/>
      <c r="G1521" s="9"/>
      <c r="H1521" s="9"/>
      <c r="I1521" s="9"/>
      <c r="J1521" s="9"/>
      <c r="K1521" s="9"/>
      <c r="L1521" s="9"/>
      <c r="M1521" s="9"/>
      <c r="N1521" s="9"/>
      <c r="O1521" s="9"/>
    </row>
    <row r="1522" spans="1:15" s="14" customFormat="1" hidden="1" outlineLevel="2" x14ac:dyDescent="0.2">
      <c r="B1522" s="97"/>
      <c r="D1522" s="9"/>
      <c r="E1522" s="9"/>
      <c r="F1522" s="9"/>
      <c r="G1522" s="9"/>
      <c r="H1522" s="9"/>
      <c r="I1522" s="9"/>
      <c r="J1522" s="9"/>
      <c r="K1522" s="9"/>
      <c r="L1522" s="9"/>
      <c r="M1522" s="9"/>
      <c r="N1522" s="9"/>
      <c r="O1522" s="9"/>
    </row>
    <row r="1523" spans="1:15" s="14" customFormat="1" hidden="1" outlineLevel="2" x14ac:dyDescent="0.2">
      <c r="A1523" s="12" t="s">
        <v>207</v>
      </c>
      <c r="B1523" s="97">
        <v>1700000</v>
      </c>
      <c r="D1523" s="9"/>
      <c r="E1523" s="9"/>
      <c r="F1523" s="9"/>
      <c r="G1523" s="9"/>
      <c r="H1523" s="9"/>
      <c r="I1523" s="9"/>
      <c r="J1523" s="9"/>
      <c r="K1523" s="9"/>
      <c r="L1523" s="9"/>
      <c r="M1523" s="9"/>
      <c r="N1523" s="9"/>
      <c r="O1523" s="9"/>
    </row>
    <row r="1524" spans="1:15" s="14" customFormat="1" ht="15.75" hidden="1" outlineLevel="2" x14ac:dyDescent="0.25">
      <c r="A1524" s="133" t="s">
        <v>286</v>
      </c>
      <c r="B1524" s="102">
        <f>B1523</f>
        <v>1700000</v>
      </c>
      <c r="D1524" s="9"/>
      <c r="E1524" s="9"/>
      <c r="F1524" s="9"/>
      <c r="G1524" s="9"/>
      <c r="H1524" s="9"/>
      <c r="I1524" s="9"/>
      <c r="J1524" s="9"/>
      <c r="K1524" s="9"/>
      <c r="L1524" s="9"/>
      <c r="M1524" s="9"/>
      <c r="N1524" s="9"/>
      <c r="O1524" s="9"/>
    </row>
    <row r="1525" spans="1:15" s="14" customFormat="1" ht="15.75" hidden="1" outlineLevel="1" collapsed="1" x14ac:dyDescent="0.25">
      <c r="A1525" s="81" t="s">
        <v>108</v>
      </c>
      <c r="B1525" s="102">
        <f>B1524</f>
        <v>1700000</v>
      </c>
      <c r="D1525" s="9"/>
      <c r="E1525" s="9"/>
      <c r="F1525" s="9"/>
      <c r="G1525" s="9"/>
      <c r="H1525" s="9"/>
      <c r="I1525" s="9"/>
      <c r="J1525" s="9"/>
      <c r="K1525" s="9"/>
      <c r="L1525" s="9"/>
      <c r="M1525" s="9"/>
      <c r="N1525" s="9"/>
      <c r="O1525" s="9"/>
    </row>
    <row r="1526" spans="1:15" s="14" customFormat="1" hidden="1" outlineLevel="2" x14ac:dyDescent="0.2">
      <c r="A1526" s="47"/>
      <c r="B1526" s="97"/>
      <c r="D1526" s="9"/>
      <c r="E1526" s="9"/>
      <c r="F1526" s="9"/>
      <c r="G1526" s="9"/>
      <c r="H1526" s="9"/>
      <c r="I1526" s="9"/>
      <c r="J1526" s="9"/>
      <c r="K1526" s="9"/>
      <c r="L1526" s="9"/>
      <c r="M1526" s="9"/>
      <c r="N1526" s="9"/>
      <c r="O1526" s="9"/>
    </row>
    <row r="1527" spans="1:15" s="14" customFormat="1" hidden="1" outlineLevel="2" x14ac:dyDescent="0.2">
      <c r="A1527" s="138" t="s">
        <v>126</v>
      </c>
      <c r="B1527" s="97">
        <v>58035</v>
      </c>
      <c r="D1527" s="9"/>
      <c r="E1527" s="9"/>
      <c r="F1527" s="9"/>
      <c r="G1527" s="9"/>
      <c r="H1527" s="9"/>
      <c r="I1527" s="9"/>
      <c r="J1527" s="9"/>
      <c r="K1527" s="9"/>
      <c r="L1527" s="9"/>
      <c r="M1527" s="9"/>
      <c r="N1527" s="9"/>
      <c r="O1527" s="9"/>
    </row>
    <row r="1528" spans="1:15" s="14" customFormat="1" hidden="1" outlineLevel="2" x14ac:dyDescent="0.2">
      <c r="A1528" s="138" t="s">
        <v>141</v>
      </c>
      <c r="B1528" s="97">
        <v>120</v>
      </c>
      <c r="D1528" s="9"/>
      <c r="E1528" s="9"/>
      <c r="F1528" s="9"/>
      <c r="G1528" s="9"/>
      <c r="H1528" s="9"/>
      <c r="I1528" s="9"/>
      <c r="J1528" s="9"/>
      <c r="K1528" s="9"/>
      <c r="L1528" s="9"/>
      <c r="M1528" s="9"/>
      <c r="N1528" s="9"/>
      <c r="O1528" s="9"/>
    </row>
    <row r="1529" spans="1:15" s="14" customFormat="1" hidden="1" outlineLevel="2" x14ac:dyDescent="0.2">
      <c r="A1529" s="138" t="s">
        <v>143</v>
      </c>
      <c r="B1529" s="97">
        <v>9510</v>
      </c>
      <c r="D1529" s="9"/>
      <c r="E1529" s="9"/>
      <c r="F1529" s="9"/>
      <c r="G1529" s="9"/>
      <c r="H1529" s="9"/>
      <c r="I1529" s="9"/>
      <c r="J1529" s="9"/>
      <c r="K1529" s="9"/>
      <c r="L1529" s="9"/>
      <c r="M1529" s="9"/>
      <c r="N1529" s="9"/>
      <c r="O1529" s="9"/>
    </row>
    <row r="1530" spans="1:15" s="14" customFormat="1" hidden="1" outlineLevel="2" x14ac:dyDescent="0.2">
      <c r="A1530" s="138" t="s">
        <v>127</v>
      </c>
      <c r="B1530" s="97">
        <v>4440</v>
      </c>
      <c r="D1530" s="9"/>
      <c r="E1530" s="9"/>
      <c r="F1530" s="9"/>
      <c r="G1530" s="9"/>
      <c r="H1530" s="9"/>
      <c r="I1530" s="9"/>
      <c r="J1530" s="9"/>
      <c r="K1530" s="9"/>
      <c r="L1530" s="9"/>
      <c r="M1530" s="9"/>
      <c r="N1530" s="9"/>
      <c r="O1530" s="9"/>
    </row>
    <row r="1531" spans="1:15" s="14" customFormat="1" hidden="1" outlineLevel="2" x14ac:dyDescent="0.2">
      <c r="A1531" s="138" t="s">
        <v>144</v>
      </c>
      <c r="B1531" s="97">
        <v>9895</v>
      </c>
      <c r="D1531" s="9"/>
      <c r="E1531" s="9"/>
      <c r="F1531" s="9"/>
      <c r="G1531" s="9"/>
      <c r="H1531" s="9"/>
      <c r="I1531" s="9"/>
      <c r="J1531" s="9"/>
      <c r="K1531" s="9"/>
      <c r="L1531" s="9"/>
      <c r="M1531" s="9"/>
      <c r="N1531" s="9"/>
      <c r="O1531" s="9"/>
    </row>
    <row r="1532" spans="1:15" s="14" customFormat="1" hidden="1" outlineLevel="2" x14ac:dyDescent="0.2">
      <c r="A1532" s="138" t="s">
        <v>145</v>
      </c>
      <c r="B1532" s="97">
        <v>1000</v>
      </c>
      <c r="D1532" s="9"/>
      <c r="E1532" s="9"/>
      <c r="F1532" s="9"/>
      <c r="G1532" s="9"/>
      <c r="H1532" s="9"/>
      <c r="I1532" s="9"/>
      <c r="J1532" s="9"/>
      <c r="K1532" s="9"/>
      <c r="L1532" s="9"/>
      <c r="M1532" s="9"/>
      <c r="N1532" s="9"/>
      <c r="O1532" s="9"/>
    </row>
    <row r="1533" spans="1:15" s="14" customFormat="1" hidden="1" outlineLevel="2" x14ac:dyDescent="0.2">
      <c r="A1533" s="138" t="s">
        <v>159</v>
      </c>
      <c r="B1533" s="97">
        <v>2000</v>
      </c>
      <c r="D1533" s="9"/>
      <c r="E1533" s="9"/>
      <c r="F1533" s="9"/>
      <c r="G1533" s="9"/>
      <c r="H1533" s="9"/>
      <c r="I1533" s="9"/>
      <c r="J1533" s="9"/>
      <c r="K1533" s="9"/>
      <c r="L1533" s="9"/>
      <c r="M1533" s="9"/>
      <c r="N1533" s="9"/>
      <c r="O1533" s="9"/>
    </row>
    <row r="1534" spans="1:15" s="14" customFormat="1" hidden="1" outlineLevel="2" x14ac:dyDescent="0.2">
      <c r="A1534" s="138" t="s">
        <v>134</v>
      </c>
      <c r="B1534" s="97">
        <v>1170500</v>
      </c>
      <c r="D1534" s="9"/>
      <c r="E1534" s="9"/>
      <c r="F1534" s="9"/>
      <c r="G1534" s="9"/>
      <c r="H1534" s="9"/>
      <c r="I1534" s="9"/>
      <c r="J1534" s="9"/>
      <c r="K1534" s="9"/>
      <c r="L1534" s="9"/>
      <c r="M1534" s="9"/>
      <c r="N1534" s="9"/>
      <c r="O1534" s="9"/>
    </row>
    <row r="1535" spans="1:15" s="14" customFormat="1" ht="15.75" hidden="1" outlineLevel="1" collapsed="1" x14ac:dyDescent="0.25">
      <c r="A1535" s="81" t="s">
        <v>110</v>
      </c>
      <c r="B1535" s="102">
        <f>SUM(B1527:B1534)</f>
        <v>1255500</v>
      </c>
      <c r="D1535" s="9"/>
      <c r="E1535" s="9"/>
      <c r="F1535" s="9"/>
      <c r="G1535" s="9"/>
      <c r="H1535" s="9"/>
      <c r="I1535" s="9"/>
      <c r="J1535" s="9"/>
      <c r="K1535" s="9"/>
      <c r="L1535" s="9"/>
      <c r="M1535" s="9"/>
      <c r="N1535" s="9"/>
      <c r="O1535" s="9"/>
    </row>
    <row r="1536" spans="1:15" s="14" customFormat="1" hidden="1" outlineLevel="2" x14ac:dyDescent="0.2">
      <c r="A1536" s="47"/>
      <c r="B1536" s="97"/>
      <c r="D1536" s="9"/>
      <c r="E1536" s="9"/>
      <c r="F1536" s="9"/>
      <c r="G1536" s="9"/>
      <c r="H1536" s="9"/>
      <c r="I1536" s="9"/>
      <c r="J1536" s="9"/>
      <c r="K1536" s="9"/>
      <c r="L1536" s="9"/>
      <c r="M1536" s="9"/>
      <c r="N1536" s="9"/>
      <c r="O1536" s="9"/>
    </row>
    <row r="1537" spans="1:15" s="14" customFormat="1" hidden="1" outlineLevel="2" x14ac:dyDescent="0.2">
      <c r="A1537" s="140" t="s">
        <v>243</v>
      </c>
      <c r="B1537" s="97">
        <v>80000</v>
      </c>
      <c r="D1537" s="9"/>
      <c r="E1537" s="9"/>
      <c r="F1537" s="9"/>
      <c r="G1537" s="9"/>
      <c r="H1537" s="9"/>
      <c r="I1537" s="9"/>
      <c r="J1537" s="9"/>
      <c r="K1537" s="9"/>
      <c r="L1537" s="9"/>
      <c r="M1537" s="9"/>
      <c r="N1537" s="9"/>
      <c r="O1537" s="9"/>
    </row>
    <row r="1538" spans="1:15" s="14" customFormat="1" hidden="1" outlineLevel="2" x14ac:dyDescent="0.2">
      <c r="A1538" s="140" t="s">
        <v>290</v>
      </c>
      <c r="B1538" s="97">
        <v>39813</v>
      </c>
      <c r="D1538" s="9"/>
      <c r="E1538" s="9"/>
      <c r="F1538" s="9"/>
      <c r="G1538" s="9"/>
      <c r="H1538" s="9"/>
      <c r="I1538" s="9"/>
      <c r="J1538" s="9"/>
      <c r="K1538" s="9"/>
      <c r="L1538" s="9"/>
      <c r="M1538" s="9"/>
      <c r="N1538" s="9"/>
      <c r="O1538" s="9"/>
    </row>
    <row r="1539" spans="1:15" s="14" customFormat="1" hidden="1" outlineLevel="2" x14ac:dyDescent="0.2">
      <c r="A1539" s="140" t="s">
        <v>267</v>
      </c>
      <c r="B1539" s="97">
        <v>18890</v>
      </c>
      <c r="D1539" s="9"/>
      <c r="E1539" s="9"/>
      <c r="F1539" s="9"/>
      <c r="G1539" s="9"/>
      <c r="H1539" s="9"/>
      <c r="I1539" s="9"/>
      <c r="J1539" s="9"/>
      <c r="K1539" s="9"/>
      <c r="L1539" s="9"/>
      <c r="M1539" s="9"/>
      <c r="N1539" s="9"/>
      <c r="O1539" s="9"/>
    </row>
    <row r="1540" spans="1:15" s="14" customFormat="1" ht="15.75" hidden="1" outlineLevel="1" collapsed="1" x14ac:dyDescent="0.25">
      <c r="A1540" s="139" t="s">
        <v>112</v>
      </c>
      <c r="B1540" s="102">
        <f>SUM(B1537:B1539)</f>
        <v>138703</v>
      </c>
      <c r="D1540" s="9"/>
      <c r="E1540" s="9"/>
      <c r="F1540" s="9"/>
      <c r="G1540" s="9"/>
      <c r="H1540" s="9"/>
      <c r="I1540" s="9"/>
      <c r="J1540" s="9"/>
      <c r="K1540" s="9"/>
      <c r="L1540" s="9"/>
      <c r="M1540" s="9"/>
      <c r="N1540" s="9"/>
      <c r="O1540" s="9"/>
    </row>
    <row r="1541" spans="1:15" s="14" customFormat="1" ht="15.75" hidden="1" outlineLevel="2" x14ac:dyDescent="0.25">
      <c r="A1541" s="139"/>
      <c r="B1541" s="97"/>
      <c r="D1541" s="9"/>
      <c r="E1541" s="9"/>
      <c r="F1541" s="9"/>
      <c r="G1541" s="9"/>
      <c r="H1541" s="9"/>
      <c r="I1541" s="9"/>
      <c r="J1541" s="9"/>
      <c r="K1541" s="9"/>
      <c r="L1541" s="9"/>
      <c r="M1541" s="9"/>
      <c r="N1541" s="9"/>
      <c r="O1541" s="9"/>
    </row>
    <row r="1542" spans="1:15" s="14" customFormat="1" hidden="1" outlineLevel="2" x14ac:dyDescent="0.2">
      <c r="A1542" s="140" t="s">
        <v>257</v>
      </c>
      <c r="B1542" s="97">
        <v>20000</v>
      </c>
      <c r="D1542" s="9"/>
      <c r="E1542" s="9"/>
      <c r="F1542" s="9"/>
      <c r="G1542" s="9"/>
      <c r="H1542" s="9"/>
      <c r="I1542" s="9"/>
      <c r="J1542" s="9"/>
      <c r="K1542" s="9"/>
      <c r="L1542" s="9"/>
      <c r="M1542" s="9"/>
      <c r="N1542" s="9"/>
      <c r="O1542" s="9"/>
    </row>
    <row r="1543" spans="1:15" s="14" customFormat="1" hidden="1" outlineLevel="2" x14ac:dyDescent="0.2">
      <c r="A1543" s="140" t="s">
        <v>153</v>
      </c>
      <c r="B1543" s="97">
        <v>100000</v>
      </c>
      <c r="D1543" s="9"/>
      <c r="E1543" s="9"/>
      <c r="F1543" s="9"/>
      <c r="G1543" s="9"/>
      <c r="H1543" s="9"/>
      <c r="I1543" s="9"/>
      <c r="J1543" s="9"/>
      <c r="K1543" s="9"/>
      <c r="L1543" s="9"/>
      <c r="M1543" s="9"/>
      <c r="N1543" s="9"/>
      <c r="O1543" s="9"/>
    </row>
    <row r="1544" spans="1:15" s="14" customFormat="1" hidden="1" outlineLevel="2" x14ac:dyDescent="0.2">
      <c r="A1544" s="140" t="s">
        <v>359</v>
      </c>
      <c r="B1544" s="97">
        <v>2718656</v>
      </c>
      <c r="D1544" s="9"/>
      <c r="E1544" s="9"/>
      <c r="F1544" s="9"/>
      <c r="G1544" s="9"/>
      <c r="H1544" s="9"/>
      <c r="I1544" s="9"/>
      <c r="J1544" s="9"/>
      <c r="K1544" s="9"/>
      <c r="L1544" s="9"/>
      <c r="M1544" s="9"/>
      <c r="N1544" s="9"/>
      <c r="O1544" s="9"/>
    </row>
    <row r="1545" spans="1:15" s="14" customFormat="1" hidden="1" outlineLevel="2" x14ac:dyDescent="0.2">
      <c r="A1545" s="140" t="s">
        <v>134</v>
      </c>
      <c r="B1545" s="97">
        <v>68000</v>
      </c>
      <c r="D1545" s="9"/>
      <c r="E1545" s="9"/>
      <c r="F1545" s="9"/>
      <c r="G1545" s="9"/>
      <c r="H1545" s="9"/>
      <c r="I1545" s="9"/>
      <c r="J1545" s="9"/>
      <c r="K1545" s="9"/>
      <c r="L1545" s="9"/>
      <c r="M1545" s="9"/>
      <c r="N1545" s="9"/>
      <c r="O1545" s="9"/>
    </row>
    <row r="1546" spans="1:15" s="14" customFormat="1" hidden="1" outlineLevel="2" x14ac:dyDescent="0.2">
      <c r="A1546" s="140" t="s">
        <v>227</v>
      </c>
      <c r="B1546" s="97">
        <v>100000</v>
      </c>
      <c r="D1546" s="9"/>
      <c r="E1546" s="9"/>
      <c r="F1546" s="9"/>
      <c r="G1546" s="9"/>
      <c r="H1546" s="9"/>
      <c r="I1546" s="9"/>
      <c r="J1546" s="9"/>
      <c r="K1546" s="9"/>
      <c r="L1546" s="9"/>
      <c r="M1546" s="9"/>
      <c r="N1546" s="9"/>
      <c r="O1546" s="9"/>
    </row>
    <row r="1547" spans="1:15" s="14" customFormat="1" hidden="1" outlineLevel="2" x14ac:dyDescent="0.2">
      <c r="A1547" s="140" t="s">
        <v>360</v>
      </c>
      <c r="B1547" s="97">
        <v>350000</v>
      </c>
      <c r="D1547" s="9"/>
      <c r="E1547" s="9"/>
      <c r="F1547" s="9"/>
      <c r="G1547" s="9"/>
      <c r="H1547" s="9"/>
      <c r="I1547" s="9"/>
      <c r="J1547" s="9"/>
      <c r="K1547" s="9"/>
      <c r="L1547" s="9"/>
      <c r="M1547" s="9"/>
      <c r="N1547" s="9"/>
      <c r="O1547" s="9"/>
    </row>
    <row r="1548" spans="1:15" s="14" customFormat="1" hidden="1" outlineLevel="2" x14ac:dyDescent="0.2">
      <c r="A1548" s="140" t="s">
        <v>80</v>
      </c>
      <c r="B1548" s="97">
        <v>1020852</v>
      </c>
      <c r="D1548" s="9"/>
      <c r="E1548" s="9"/>
      <c r="F1548" s="9"/>
      <c r="G1548" s="9"/>
      <c r="H1548" s="9"/>
      <c r="I1548" s="9"/>
      <c r="J1548" s="9"/>
      <c r="K1548" s="9"/>
      <c r="L1548" s="9"/>
      <c r="M1548" s="9"/>
      <c r="N1548" s="9"/>
      <c r="O1548" s="9"/>
    </row>
    <row r="1549" spans="1:15" s="14" customFormat="1" ht="15.75" hidden="1" outlineLevel="1" collapsed="1" x14ac:dyDescent="0.25">
      <c r="A1549" s="81" t="s">
        <v>115</v>
      </c>
      <c r="B1549" s="102">
        <f>SUM(B1542:B1548)</f>
        <v>4377508</v>
      </c>
      <c r="D1549" s="9"/>
      <c r="E1549" s="9"/>
      <c r="F1549" s="9"/>
      <c r="G1549" s="9"/>
      <c r="H1549" s="9"/>
      <c r="I1549" s="9"/>
      <c r="J1549" s="9"/>
      <c r="K1549" s="9"/>
      <c r="L1549" s="9"/>
      <c r="M1549" s="9"/>
      <c r="N1549" s="9"/>
      <c r="O1549" s="9"/>
    </row>
    <row r="1550" spans="1:15" s="14" customFormat="1" hidden="1" outlineLevel="2" x14ac:dyDescent="0.2">
      <c r="A1550" s="33"/>
      <c r="B1550" s="97" t="s">
        <v>277</v>
      </c>
      <c r="D1550" s="9"/>
      <c r="E1550" s="9"/>
      <c r="F1550" s="9"/>
      <c r="G1550" s="9"/>
      <c r="H1550" s="9"/>
      <c r="I1550" s="9"/>
      <c r="J1550" s="9"/>
      <c r="K1550" s="9"/>
      <c r="L1550" s="9"/>
      <c r="M1550" s="9"/>
      <c r="N1550" s="9"/>
      <c r="O1550" s="9"/>
    </row>
    <row r="1551" spans="1:15" s="14" customFormat="1" hidden="1" outlineLevel="2" x14ac:dyDescent="0.2">
      <c r="A1551" s="12" t="s">
        <v>159</v>
      </c>
      <c r="B1551" s="97">
        <v>1500</v>
      </c>
      <c r="D1551" s="9"/>
      <c r="E1551" s="9"/>
      <c r="F1551" s="9"/>
      <c r="G1551" s="9"/>
      <c r="H1551" s="9"/>
      <c r="I1551" s="9"/>
      <c r="J1551" s="9"/>
      <c r="K1551" s="9"/>
      <c r="L1551" s="9"/>
      <c r="M1551" s="9"/>
      <c r="N1551" s="9"/>
      <c r="O1551" s="9"/>
    </row>
    <row r="1552" spans="1:15" s="14" customFormat="1" ht="15.75" hidden="1" outlineLevel="2" x14ac:dyDescent="0.25">
      <c r="A1552" s="133" t="s">
        <v>287</v>
      </c>
      <c r="B1552" s="97"/>
      <c r="D1552" s="9"/>
      <c r="E1552" s="9"/>
      <c r="F1552" s="9"/>
      <c r="G1552" s="9"/>
      <c r="H1552" s="9"/>
      <c r="I1552" s="9"/>
      <c r="J1552" s="9"/>
      <c r="K1552" s="9"/>
      <c r="L1552" s="9"/>
      <c r="M1552" s="9"/>
      <c r="N1552" s="9"/>
      <c r="O1552" s="9"/>
    </row>
    <row r="1553" spans="1:15" s="14" customFormat="1" ht="15.75" hidden="1" outlineLevel="1" collapsed="1" x14ac:dyDescent="0.25">
      <c r="A1553" s="81" t="s">
        <v>288</v>
      </c>
      <c r="B1553" s="102">
        <v>1500</v>
      </c>
      <c r="D1553" s="9"/>
      <c r="E1553" s="9"/>
      <c r="F1553" s="9"/>
      <c r="G1553" s="9"/>
      <c r="H1553" s="9"/>
      <c r="I1553" s="9"/>
      <c r="J1553" s="9"/>
      <c r="K1553" s="9"/>
      <c r="L1553" s="9"/>
      <c r="M1553" s="9"/>
      <c r="N1553" s="9"/>
      <c r="O1553" s="9"/>
    </row>
    <row r="1554" spans="1:15" s="14" customFormat="1" ht="15.75" hidden="1" outlineLevel="2" x14ac:dyDescent="0.25">
      <c r="A1554" s="81"/>
      <c r="B1554" s="102"/>
      <c r="D1554" s="9"/>
      <c r="E1554" s="9"/>
      <c r="F1554" s="9"/>
      <c r="G1554" s="9"/>
      <c r="H1554" s="9"/>
      <c r="I1554" s="9"/>
      <c r="J1554" s="9"/>
      <c r="K1554" s="9"/>
      <c r="L1554" s="9"/>
      <c r="M1554" s="9"/>
      <c r="N1554" s="9"/>
      <c r="O1554" s="9"/>
    </row>
    <row r="1555" spans="1:15" s="14" customFormat="1" hidden="1" outlineLevel="2" x14ac:dyDescent="0.2">
      <c r="A1555" s="12" t="s">
        <v>281</v>
      </c>
      <c r="B1555" s="97">
        <v>30000</v>
      </c>
      <c r="D1555" s="9"/>
      <c r="E1555" s="9"/>
      <c r="F1555" s="9"/>
      <c r="G1555" s="9"/>
      <c r="H1555" s="9"/>
      <c r="I1555" s="9"/>
      <c r="J1555" s="9"/>
      <c r="K1555" s="9"/>
      <c r="L1555" s="9"/>
      <c r="M1555" s="9"/>
      <c r="N1555" s="9"/>
      <c r="O1555" s="9"/>
    </row>
    <row r="1556" spans="1:15" s="14" customFormat="1" hidden="1" outlineLevel="2" x14ac:dyDescent="0.2">
      <c r="A1556" s="12" t="s">
        <v>167</v>
      </c>
      <c r="B1556" s="97">
        <v>70000</v>
      </c>
      <c r="D1556" s="9"/>
      <c r="E1556" s="9"/>
      <c r="F1556" s="9"/>
      <c r="G1556" s="9"/>
      <c r="H1556" s="9"/>
      <c r="I1556" s="9"/>
      <c r="J1556" s="9"/>
      <c r="K1556" s="9"/>
      <c r="L1556" s="9"/>
      <c r="M1556" s="9"/>
      <c r="N1556" s="9"/>
      <c r="O1556" s="9"/>
    </row>
    <row r="1557" spans="1:15" s="14" customFormat="1" ht="15.75" hidden="1" outlineLevel="2" x14ac:dyDescent="0.25">
      <c r="A1557" s="133" t="s">
        <v>357</v>
      </c>
      <c r="B1557" s="97"/>
      <c r="D1557" s="9"/>
      <c r="E1557" s="9"/>
      <c r="F1557" s="9"/>
      <c r="G1557" s="9"/>
      <c r="H1557" s="9"/>
      <c r="I1557" s="9"/>
      <c r="J1557" s="9"/>
      <c r="K1557" s="9"/>
      <c r="L1557" s="9"/>
      <c r="M1557" s="9"/>
      <c r="N1557" s="9"/>
      <c r="O1557" s="9"/>
    </row>
    <row r="1558" spans="1:15" s="14" customFormat="1" ht="15.75" hidden="1" outlineLevel="1" collapsed="1" x14ac:dyDescent="0.25">
      <c r="A1558" s="81" t="s">
        <v>356</v>
      </c>
      <c r="B1558" s="102">
        <f>SUM(B1555:B1556)</f>
        <v>100000</v>
      </c>
      <c r="D1558" s="9"/>
      <c r="E1558" s="9"/>
      <c r="F1558" s="9"/>
      <c r="G1558" s="9"/>
      <c r="H1558" s="9"/>
      <c r="I1558" s="9"/>
      <c r="J1558" s="9"/>
      <c r="K1558" s="9"/>
      <c r="L1558" s="9"/>
      <c r="M1558" s="9"/>
      <c r="N1558" s="9"/>
      <c r="O1558" s="9"/>
    </row>
    <row r="1559" spans="1:15" s="14" customFormat="1" ht="15.75" hidden="1" outlineLevel="2" x14ac:dyDescent="0.25">
      <c r="A1559" s="81"/>
      <c r="B1559" s="102"/>
      <c r="D1559" s="9"/>
      <c r="E1559" s="9"/>
      <c r="F1559" s="9"/>
      <c r="G1559" s="9"/>
      <c r="H1559" s="9"/>
      <c r="I1559" s="9"/>
      <c r="J1559" s="9"/>
      <c r="K1559" s="9"/>
      <c r="L1559" s="9"/>
      <c r="M1559" s="9"/>
      <c r="N1559" s="9"/>
      <c r="O1559" s="9"/>
    </row>
    <row r="1560" spans="1:15" s="14" customFormat="1" ht="15.75" hidden="1" outlineLevel="2" x14ac:dyDescent="0.25">
      <c r="A1560" s="12" t="s">
        <v>131</v>
      </c>
      <c r="B1560" s="102">
        <v>30000</v>
      </c>
      <c r="D1560" s="9"/>
      <c r="E1560" s="9"/>
      <c r="F1560" s="9"/>
      <c r="G1560" s="9"/>
      <c r="H1560" s="9"/>
      <c r="I1560" s="9"/>
      <c r="J1560" s="9"/>
      <c r="K1560" s="9"/>
      <c r="L1560" s="9"/>
      <c r="M1560" s="9"/>
      <c r="N1560" s="9"/>
      <c r="O1560" s="9"/>
    </row>
    <row r="1561" spans="1:15" s="14" customFormat="1" hidden="1" outlineLevel="2" x14ac:dyDescent="0.2">
      <c r="A1561" s="12" t="s">
        <v>135</v>
      </c>
      <c r="B1561" s="97">
        <v>8000</v>
      </c>
      <c r="D1561" s="9"/>
      <c r="E1561" s="9"/>
      <c r="F1561" s="9"/>
      <c r="G1561" s="9"/>
      <c r="H1561" s="9"/>
      <c r="I1561" s="9"/>
      <c r="J1561" s="9"/>
      <c r="K1561" s="9"/>
      <c r="L1561" s="9"/>
      <c r="M1561" s="9"/>
      <c r="N1561" s="9"/>
      <c r="O1561" s="9"/>
    </row>
    <row r="1562" spans="1:15" s="14" customFormat="1" hidden="1" outlineLevel="2" x14ac:dyDescent="0.2">
      <c r="A1562" s="12" t="s">
        <v>281</v>
      </c>
      <c r="B1562" s="97">
        <v>30000</v>
      </c>
      <c r="D1562" s="9"/>
      <c r="E1562" s="9"/>
      <c r="F1562" s="9"/>
      <c r="G1562" s="9"/>
      <c r="H1562" s="9"/>
      <c r="I1562" s="9"/>
      <c r="J1562" s="9"/>
      <c r="K1562" s="9"/>
      <c r="L1562" s="9"/>
      <c r="M1562" s="9"/>
      <c r="N1562" s="9"/>
      <c r="O1562" s="9"/>
    </row>
    <row r="1563" spans="1:15" s="14" customFormat="1" ht="15.75" hidden="1" outlineLevel="2" x14ac:dyDescent="0.25">
      <c r="A1563" s="133" t="s">
        <v>357</v>
      </c>
      <c r="B1563" s="97"/>
      <c r="D1563" s="9"/>
      <c r="E1563" s="9"/>
      <c r="F1563" s="9"/>
      <c r="G1563" s="9"/>
      <c r="H1563" s="9"/>
      <c r="I1563" s="9"/>
      <c r="J1563" s="9"/>
      <c r="K1563" s="9"/>
      <c r="L1563" s="9"/>
      <c r="M1563" s="9"/>
      <c r="N1563" s="9"/>
      <c r="O1563" s="9"/>
    </row>
    <row r="1564" spans="1:15" s="14" customFormat="1" ht="15.75" hidden="1" outlineLevel="1" collapsed="1" x14ac:dyDescent="0.25">
      <c r="A1564" s="81" t="s">
        <v>358</v>
      </c>
      <c r="B1564" s="102">
        <f>SUM(B1560:B1562)</f>
        <v>68000</v>
      </c>
      <c r="D1564" s="9"/>
      <c r="E1564" s="9"/>
      <c r="F1564" s="9"/>
      <c r="G1564" s="9"/>
      <c r="H1564" s="9"/>
      <c r="I1564" s="9"/>
      <c r="J1564" s="9"/>
      <c r="K1564" s="9"/>
      <c r="L1564" s="9"/>
      <c r="M1564" s="9"/>
      <c r="N1564" s="9"/>
      <c r="O1564" s="9"/>
    </row>
    <row r="1565" spans="1:15" s="14" customFormat="1" ht="15.75" hidden="1" outlineLevel="1" x14ac:dyDescent="0.25">
      <c r="A1565" s="81"/>
      <c r="B1565" s="102"/>
      <c r="D1565" s="9"/>
      <c r="E1565" s="9"/>
      <c r="F1565" s="9"/>
      <c r="G1565" s="9"/>
      <c r="H1565" s="9"/>
      <c r="I1565" s="9"/>
      <c r="J1565" s="9"/>
      <c r="K1565" s="9"/>
      <c r="L1565" s="9"/>
      <c r="M1565" s="9"/>
      <c r="N1565" s="9"/>
      <c r="O1565" s="9"/>
    </row>
    <row r="1566" spans="1:15" s="14" customFormat="1" ht="15.75" collapsed="1" x14ac:dyDescent="0.25">
      <c r="A1566" s="81" t="s">
        <v>116</v>
      </c>
      <c r="B1566" s="97"/>
      <c r="D1566" s="9"/>
      <c r="E1566" s="9"/>
      <c r="F1566" s="9"/>
      <c r="G1566" s="9"/>
      <c r="H1566" s="9"/>
      <c r="I1566" s="9"/>
      <c r="J1566" s="9"/>
      <c r="K1566" s="9"/>
      <c r="L1566" s="9"/>
      <c r="M1566" s="9"/>
      <c r="N1566" s="9"/>
      <c r="O1566" s="9"/>
    </row>
    <row r="1567" spans="1:15" s="14" customFormat="1" ht="15.75" hidden="1" outlineLevel="1" x14ac:dyDescent="0.25">
      <c r="A1567" s="81"/>
      <c r="B1567" s="97"/>
      <c r="D1567" s="9"/>
      <c r="E1567" s="9"/>
      <c r="F1567" s="9"/>
      <c r="G1567" s="9"/>
      <c r="H1567" s="9"/>
      <c r="I1567" s="9"/>
      <c r="J1567" s="9"/>
      <c r="K1567" s="9"/>
      <c r="L1567" s="9"/>
      <c r="M1567" s="9"/>
      <c r="N1567" s="9"/>
      <c r="O1567" s="9"/>
    </row>
    <row r="1568" spans="1:15" s="14" customFormat="1" hidden="1" outlineLevel="2" x14ac:dyDescent="0.2">
      <c r="A1568" s="124" t="s">
        <v>289</v>
      </c>
      <c r="B1568" s="97">
        <v>20000</v>
      </c>
      <c r="D1568" s="9"/>
      <c r="E1568" s="9"/>
      <c r="F1568" s="9"/>
      <c r="G1568" s="9"/>
      <c r="H1568" s="9"/>
      <c r="I1568" s="9"/>
      <c r="J1568" s="9"/>
      <c r="K1568" s="9"/>
      <c r="L1568" s="9"/>
      <c r="M1568" s="9"/>
      <c r="N1568" s="9"/>
      <c r="O1568" s="9"/>
    </row>
    <row r="1569" spans="1:15" s="14" customFormat="1" hidden="1" outlineLevel="2" x14ac:dyDescent="0.2">
      <c r="A1569" s="124" t="s">
        <v>290</v>
      </c>
      <c r="B1569" s="97">
        <v>11896818</v>
      </c>
      <c r="D1569" s="9"/>
      <c r="E1569" s="9"/>
      <c r="F1569" s="9"/>
      <c r="G1569" s="9"/>
      <c r="H1569" s="9"/>
      <c r="I1569" s="9"/>
      <c r="J1569" s="9"/>
      <c r="K1569" s="9"/>
      <c r="L1569" s="9"/>
      <c r="M1569" s="9"/>
      <c r="N1569" s="9"/>
      <c r="O1569" s="9"/>
    </row>
    <row r="1570" spans="1:15" s="14" customFormat="1" hidden="1" outlineLevel="2" x14ac:dyDescent="0.2">
      <c r="A1570" s="124" t="s">
        <v>267</v>
      </c>
      <c r="B1570" s="97">
        <v>8000000</v>
      </c>
      <c r="D1570" s="9"/>
      <c r="E1570" s="9"/>
      <c r="F1570" s="9"/>
      <c r="G1570" s="9"/>
      <c r="H1570" s="9"/>
      <c r="I1570" s="9"/>
      <c r="J1570" s="9"/>
      <c r="K1570" s="9"/>
      <c r="L1570" s="9"/>
      <c r="M1570" s="9"/>
      <c r="N1570" s="9"/>
      <c r="O1570" s="9"/>
    </row>
    <row r="1571" spans="1:15" s="14" customFormat="1" ht="15.75" hidden="1" outlineLevel="1" collapsed="1" x14ac:dyDescent="0.25">
      <c r="A1571" s="81" t="s">
        <v>118</v>
      </c>
      <c r="B1571" s="102">
        <f>SUM(B1568:B1570)</f>
        <v>19916818</v>
      </c>
      <c r="D1571" s="9"/>
      <c r="E1571" s="9"/>
      <c r="F1571" s="9"/>
      <c r="G1571" s="9"/>
      <c r="H1571" s="9"/>
      <c r="I1571" s="9"/>
      <c r="J1571" s="9"/>
      <c r="K1571" s="9"/>
      <c r="L1571" s="9"/>
      <c r="M1571" s="9"/>
      <c r="N1571" s="9"/>
      <c r="O1571" s="9"/>
    </row>
    <row r="1572" spans="1:15" s="14" customFormat="1" hidden="1" outlineLevel="2" x14ac:dyDescent="0.2">
      <c r="A1572" s="124"/>
      <c r="B1572" s="97"/>
      <c r="D1572" s="9"/>
      <c r="E1572" s="9"/>
      <c r="F1572" s="9"/>
      <c r="G1572" s="9"/>
      <c r="H1572" s="9"/>
      <c r="I1572" s="9"/>
      <c r="J1572" s="9"/>
      <c r="K1572" s="9"/>
      <c r="L1572" s="9"/>
      <c r="M1572" s="9"/>
      <c r="N1572" s="9"/>
      <c r="O1572" s="9"/>
    </row>
    <row r="1573" spans="1:15" s="14" customFormat="1" hidden="1" outlineLevel="2" x14ac:dyDescent="0.2">
      <c r="A1573" s="124" t="s">
        <v>143</v>
      </c>
      <c r="B1573" s="97">
        <v>500000</v>
      </c>
      <c r="D1573" s="9"/>
      <c r="E1573" s="9"/>
      <c r="F1573" s="9"/>
      <c r="G1573" s="9"/>
      <c r="H1573" s="9"/>
      <c r="I1573" s="9"/>
      <c r="J1573" s="9"/>
      <c r="K1573" s="9"/>
      <c r="L1573" s="9"/>
      <c r="M1573" s="9"/>
      <c r="N1573" s="9"/>
      <c r="O1573" s="9"/>
    </row>
    <row r="1574" spans="1:15" s="14" customFormat="1" hidden="1" outlineLevel="2" x14ac:dyDescent="0.2">
      <c r="A1574" s="124" t="s">
        <v>291</v>
      </c>
      <c r="B1574" s="97">
        <v>6300000</v>
      </c>
      <c r="D1574" s="9"/>
      <c r="E1574" s="9"/>
      <c r="F1574" s="9"/>
      <c r="G1574" s="9"/>
      <c r="H1574" s="9"/>
      <c r="I1574" s="9"/>
      <c r="J1574" s="9"/>
      <c r="K1574" s="9"/>
      <c r="L1574" s="9"/>
      <c r="M1574" s="9"/>
      <c r="N1574" s="9"/>
      <c r="O1574" s="9"/>
    </row>
    <row r="1575" spans="1:15" s="14" customFormat="1" hidden="1" outlineLevel="2" x14ac:dyDescent="0.2">
      <c r="A1575" s="124" t="s">
        <v>292</v>
      </c>
      <c r="B1575" s="97">
        <v>100000</v>
      </c>
      <c r="D1575" s="9"/>
      <c r="E1575" s="9"/>
      <c r="F1575" s="9"/>
      <c r="G1575" s="9"/>
      <c r="H1575" s="9"/>
      <c r="I1575" s="9"/>
      <c r="J1575" s="9"/>
      <c r="K1575" s="9"/>
      <c r="L1575" s="9"/>
      <c r="M1575" s="9"/>
      <c r="N1575" s="9"/>
      <c r="O1575" s="9"/>
    </row>
    <row r="1576" spans="1:15" s="14" customFormat="1" hidden="1" outlineLevel="2" x14ac:dyDescent="0.2">
      <c r="A1576" s="124" t="s">
        <v>134</v>
      </c>
      <c r="B1576" s="97">
        <v>25000</v>
      </c>
      <c r="D1576" s="9"/>
      <c r="E1576" s="9"/>
      <c r="F1576" s="9"/>
      <c r="G1576" s="9"/>
      <c r="H1576" s="9"/>
      <c r="I1576" s="9"/>
      <c r="J1576" s="9"/>
      <c r="K1576" s="9"/>
      <c r="L1576" s="9"/>
      <c r="M1576" s="9"/>
      <c r="N1576" s="9"/>
      <c r="O1576" s="9"/>
    </row>
    <row r="1577" spans="1:15" s="14" customFormat="1" ht="15.75" hidden="1" outlineLevel="1" collapsed="1" x14ac:dyDescent="0.25">
      <c r="A1577" s="81" t="s">
        <v>122</v>
      </c>
      <c r="B1577" s="102">
        <f>SUM(B1573:B1576)</f>
        <v>6925000</v>
      </c>
      <c r="D1577" s="9"/>
      <c r="E1577" s="9"/>
      <c r="F1577" s="9"/>
      <c r="G1577" s="9"/>
      <c r="H1577" s="9"/>
      <c r="I1577" s="9"/>
      <c r="J1577" s="9"/>
      <c r="K1577" s="9"/>
      <c r="L1577" s="9"/>
      <c r="M1577" s="9"/>
      <c r="N1577" s="9"/>
      <c r="O1577" s="9"/>
    </row>
    <row r="1578" spans="1:15" s="14" customFormat="1" hidden="1" outlineLevel="1" x14ac:dyDescent="0.2">
      <c r="A1578" s="141"/>
      <c r="B1578" s="97"/>
      <c r="D1578" s="9"/>
      <c r="E1578" s="9"/>
      <c r="F1578" s="9"/>
      <c r="G1578" s="9"/>
      <c r="H1578" s="9"/>
      <c r="I1578" s="9"/>
      <c r="J1578" s="9"/>
      <c r="K1578" s="9"/>
      <c r="L1578" s="9"/>
      <c r="M1578" s="9"/>
      <c r="N1578" s="9"/>
      <c r="O1578" s="9"/>
    </row>
    <row r="1579" spans="1:15" s="14" customFormat="1" ht="15.75" collapsed="1" x14ac:dyDescent="0.25">
      <c r="A1579" s="142" t="s">
        <v>123</v>
      </c>
      <c r="B1579" s="97"/>
      <c r="D1579" s="9"/>
      <c r="E1579" s="9"/>
      <c r="F1579" s="9"/>
      <c r="G1579" s="9"/>
      <c r="H1579" s="9"/>
      <c r="I1579" s="9"/>
      <c r="J1579" s="9"/>
      <c r="K1579" s="9"/>
      <c r="L1579" s="9"/>
      <c r="M1579" s="9"/>
      <c r="N1579" s="9"/>
      <c r="O1579" s="9"/>
    </row>
    <row r="1580" spans="1:15" s="14" customFormat="1" ht="15.75" hidden="1" outlineLevel="1" x14ac:dyDescent="0.25">
      <c r="A1580" s="142"/>
      <c r="B1580" s="97"/>
      <c r="D1580" s="9"/>
      <c r="E1580" s="9"/>
      <c r="F1580" s="9"/>
      <c r="G1580" s="9"/>
      <c r="H1580" s="9"/>
      <c r="I1580" s="9"/>
      <c r="J1580" s="9"/>
      <c r="K1580" s="9"/>
      <c r="L1580" s="9"/>
      <c r="M1580" s="9"/>
      <c r="N1580" s="9"/>
      <c r="O1580" s="9"/>
    </row>
    <row r="1581" spans="1:15" hidden="1" outlineLevel="2" x14ac:dyDescent="0.2">
      <c r="A1581" s="124" t="s">
        <v>306</v>
      </c>
      <c r="B1581" s="97">
        <v>3543050</v>
      </c>
    </row>
    <row r="1582" spans="1:15" s="14" customFormat="1" ht="15.75" hidden="1" outlineLevel="1" collapsed="1" x14ac:dyDescent="0.25">
      <c r="A1582" s="81" t="s">
        <v>293</v>
      </c>
      <c r="B1582" s="102">
        <v>3543050</v>
      </c>
      <c r="D1582" s="9"/>
      <c r="E1582" s="9"/>
      <c r="F1582" s="9"/>
      <c r="G1582" s="9"/>
      <c r="H1582" s="9"/>
      <c r="I1582" s="9"/>
      <c r="J1582" s="9"/>
      <c r="K1582" s="9"/>
      <c r="L1582" s="9"/>
      <c r="M1582" s="9"/>
      <c r="N1582" s="9"/>
      <c r="O1582" s="9"/>
    </row>
    <row r="1583" spans="1:15" s="14" customFormat="1" ht="15.75" hidden="1" outlineLevel="2" x14ac:dyDescent="0.25">
      <c r="A1583" s="81"/>
      <c r="B1583" s="102"/>
      <c r="D1583" s="9"/>
      <c r="E1583" s="9"/>
      <c r="F1583" s="9"/>
      <c r="G1583" s="9"/>
      <c r="H1583" s="9"/>
      <c r="I1583" s="9"/>
      <c r="J1583" s="9"/>
      <c r="K1583" s="9"/>
      <c r="L1583" s="9"/>
      <c r="M1583" s="9"/>
      <c r="N1583" s="9"/>
      <c r="O1583" s="9"/>
    </row>
    <row r="1584" spans="1:15" s="14" customFormat="1" hidden="1" outlineLevel="2" x14ac:dyDescent="0.2">
      <c r="A1584" s="124" t="s">
        <v>306</v>
      </c>
      <c r="B1584" s="97">
        <v>50205</v>
      </c>
      <c r="D1584" s="9"/>
      <c r="E1584" s="9"/>
      <c r="F1584" s="9"/>
      <c r="G1584" s="9"/>
      <c r="H1584" s="9"/>
      <c r="I1584" s="9"/>
      <c r="J1584" s="9"/>
      <c r="K1584" s="9"/>
      <c r="L1584" s="9"/>
      <c r="M1584" s="9"/>
      <c r="N1584" s="9"/>
      <c r="O1584" s="9"/>
    </row>
    <row r="1585" spans="1:15" s="14" customFormat="1" hidden="1" outlineLevel="2" x14ac:dyDescent="0.2">
      <c r="A1585" s="124" t="s">
        <v>368</v>
      </c>
      <c r="B1585" s="97">
        <v>10438</v>
      </c>
      <c r="D1585" s="9"/>
      <c r="E1585" s="9"/>
      <c r="F1585" s="9"/>
      <c r="G1585" s="9"/>
      <c r="H1585" s="9"/>
      <c r="I1585" s="9"/>
      <c r="J1585" s="9"/>
      <c r="K1585" s="9"/>
      <c r="L1585" s="9"/>
      <c r="M1585" s="9"/>
      <c r="N1585" s="9"/>
      <c r="O1585" s="9"/>
    </row>
    <row r="1586" spans="1:15" s="14" customFormat="1" ht="15.75" hidden="1" outlineLevel="1" collapsed="1" x14ac:dyDescent="0.25">
      <c r="A1586" s="81" t="s">
        <v>294</v>
      </c>
      <c r="B1586" s="102">
        <f>SUM(B1584:B1585)</f>
        <v>60643</v>
      </c>
      <c r="D1586" s="9"/>
      <c r="E1586" s="9"/>
      <c r="F1586" s="9"/>
      <c r="G1586" s="9"/>
      <c r="H1586" s="9"/>
      <c r="I1586" s="9"/>
      <c r="J1586" s="9"/>
      <c r="K1586" s="9"/>
      <c r="L1586" s="9"/>
      <c r="M1586" s="9"/>
      <c r="N1586" s="9"/>
      <c r="O1586" s="9"/>
    </row>
    <row r="1587" spans="1:15" s="14" customFormat="1" hidden="1" outlineLevel="2" x14ac:dyDescent="0.2">
      <c r="A1587" s="152"/>
      <c r="B1587" s="97"/>
      <c r="D1587" s="9"/>
      <c r="E1587" s="9"/>
      <c r="F1587" s="9"/>
      <c r="G1587" s="9"/>
      <c r="H1587" s="9"/>
      <c r="I1587" s="9"/>
      <c r="J1587" s="9"/>
      <c r="K1587" s="9"/>
      <c r="L1587" s="9"/>
      <c r="M1587" s="9"/>
      <c r="N1587" s="9"/>
      <c r="O1587" s="9"/>
    </row>
    <row r="1588" spans="1:15" s="14" customFormat="1" hidden="1" outlineLevel="2" x14ac:dyDescent="0.2">
      <c r="A1588" s="124" t="s">
        <v>306</v>
      </c>
      <c r="B1588" s="97">
        <v>382868</v>
      </c>
      <c r="D1588" s="9"/>
      <c r="E1588" s="9"/>
      <c r="F1588" s="9"/>
      <c r="G1588" s="9"/>
      <c r="H1588" s="9"/>
      <c r="I1588" s="9"/>
      <c r="J1588" s="9"/>
      <c r="K1588" s="9"/>
      <c r="L1588" s="9"/>
      <c r="M1588" s="9"/>
      <c r="N1588" s="9"/>
      <c r="O1588" s="9"/>
    </row>
    <row r="1589" spans="1:15" s="14" customFormat="1" hidden="1" outlineLevel="2" x14ac:dyDescent="0.2">
      <c r="A1589" s="124" t="s">
        <v>80</v>
      </c>
      <c r="B1589" s="97">
        <v>312537</v>
      </c>
      <c r="D1589" s="9"/>
      <c r="E1589" s="9"/>
      <c r="F1589" s="9"/>
      <c r="G1589" s="9"/>
      <c r="H1589" s="9"/>
      <c r="I1589" s="9"/>
      <c r="J1589" s="9"/>
      <c r="K1589" s="9"/>
      <c r="L1589" s="9"/>
      <c r="M1589" s="9"/>
      <c r="N1589" s="9"/>
      <c r="O1589" s="9"/>
    </row>
    <row r="1590" spans="1:15" s="14" customFormat="1" ht="15.75" hidden="1" outlineLevel="1" collapsed="1" x14ac:dyDescent="0.25">
      <c r="A1590" s="81" t="s">
        <v>296</v>
      </c>
      <c r="B1590" s="102">
        <f>SUM(B1588:B1589)</f>
        <v>695405</v>
      </c>
      <c r="D1590" s="9"/>
      <c r="E1590" s="9"/>
      <c r="F1590" s="9"/>
      <c r="G1590" s="9"/>
      <c r="H1590" s="9"/>
      <c r="I1590" s="9"/>
      <c r="J1590" s="9"/>
      <c r="K1590" s="9"/>
      <c r="L1590" s="9"/>
      <c r="M1590" s="9"/>
      <c r="N1590" s="9"/>
      <c r="O1590" s="9"/>
    </row>
    <row r="1591" spans="1:15" s="14" customFormat="1" ht="15.75" hidden="1" outlineLevel="2" x14ac:dyDescent="0.25">
      <c r="A1591" s="81"/>
      <c r="B1591" s="102"/>
      <c r="D1591" s="9"/>
      <c r="E1591" s="9"/>
      <c r="F1591" s="9"/>
      <c r="G1591" s="9"/>
      <c r="H1591" s="9"/>
      <c r="I1591" s="9"/>
      <c r="J1591" s="9"/>
      <c r="K1591" s="9"/>
      <c r="L1591" s="9"/>
      <c r="M1591" s="9"/>
      <c r="N1591" s="9"/>
      <c r="O1591" s="9"/>
    </row>
    <row r="1592" spans="1:15" s="14" customFormat="1" hidden="1" outlineLevel="2" x14ac:dyDescent="0.2">
      <c r="A1592" s="124" t="s">
        <v>306</v>
      </c>
      <c r="B1592" s="97">
        <v>25549</v>
      </c>
      <c r="D1592" s="9"/>
      <c r="E1592" s="9"/>
      <c r="F1592" s="9"/>
      <c r="G1592" s="9"/>
      <c r="H1592" s="9"/>
      <c r="I1592" s="9"/>
      <c r="J1592" s="9"/>
      <c r="K1592" s="9"/>
      <c r="L1592" s="9"/>
      <c r="M1592" s="9"/>
      <c r="N1592" s="9"/>
      <c r="O1592" s="9"/>
    </row>
    <row r="1593" spans="1:15" s="14" customFormat="1" hidden="1" outlineLevel="2" x14ac:dyDescent="0.2">
      <c r="A1593" s="124" t="s">
        <v>80</v>
      </c>
      <c r="B1593" s="97">
        <v>4791</v>
      </c>
      <c r="D1593" s="9"/>
      <c r="E1593" s="9"/>
      <c r="F1593" s="9"/>
      <c r="G1593" s="9"/>
      <c r="H1593" s="9"/>
      <c r="I1593" s="9"/>
      <c r="J1593" s="9"/>
      <c r="K1593" s="9"/>
      <c r="L1593" s="9"/>
      <c r="M1593" s="9"/>
      <c r="N1593" s="9"/>
      <c r="O1593" s="9"/>
    </row>
    <row r="1594" spans="1:15" s="14" customFormat="1" hidden="1" outlineLevel="2" x14ac:dyDescent="0.2">
      <c r="A1594" s="124" t="s">
        <v>369</v>
      </c>
      <c r="B1594" s="97">
        <v>4153</v>
      </c>
      <c r="D1594" s="9"/>
      <c r="E1594" s="9"/>
      <c r="F1594" s="9"/>
      <c r="G1594" s="9"/>
      <c r="H1594" s="9"/>
      <c r="I1594" s="9"/>
      <c r="J1594" s="9"/>
      <c r="K1594" s="9"/>
      <c r="L1594" s="9"/>
      <c r="M1594" s="9"/>
      <c r="N1594" s="9"/>
      <c r="O1594" s="9"/>
    </row>
    <row r="1595" spans="1:15" s="14" customFormat="1" ht="15.75" hidden="1" outlineLevel="1" collapsed="1" x14ac:dyDescent="0.25">
      <c r="A1595" s="81" t="s">
        <v>297</v>
      </c>
      <c r="B1595" s="102">
        <f>SUM(B1592:B1594)</f>
        <v>34493</v>
      </c>
      <c r="D1595" s="9"/>
      <c r="E1595" s="9"/>
      <c r="F1595" s="9"/>
      <c r="G1595" s="9"/>
      <c r="H1595" s="9"/>
      <c r="I1595" s="9"/>
      <c r="J1595" s="9"/>
      <c r="K1595" s="9"/>
      <c r="L1595" s="9"/>
      <c r="M1595" s="9"/>
      <c r="N1595" s="9"/>
      <c r="O1595" s="9"/>
    </row>
    <row r="1596" spans="1:15" s="14" customFormat="1" hidden="1" outlineLevel="2" x14ac:dyDescent="0.2">
      <c r="A1596" s="152"/>
      <c r="B1596" s="97"/>
      <c r="D1596" s="9"/>
      <c r="E1596" s="9"/>
      <c r="F1596" s="9"/>
      <c r="G1596" s="9"/>
      <c r="H1596" s="9"/>
      <c r="I1596" s="9"/>
      <c r="J1596" s="9"/>
      <c r="K1596" s="9"/>
      <c r="L1596" s="9"/>
      <c r="M1596" s="9"/>
      <c r="N1596" s="9"/>
      <c r="O1596" s="9"/>
    </row>
    <row r="1597" spans="1:15" s="14" customFormat="1" hidden="1" outlineLevel="2" x14ac:dyDescent="0.2">
      <c r="A1597" s="124" t="s">
        <v>306</v>
      </c>
      <c r="B1597" s="97">
        <v>856283</v>
      </c>
      <c r="D1597" s="9"/>
      <c r="E1597" s="9"/>
      <c r="F1597" s="9"/>
      <c r="G1597" s="9"/>
      <c r="H1597" s="9"/>
      <c r="I1597" s="9"/>
      <c r="J1597" s="9"/>
      <c r="K1597" s="9"/>
      <c r="L1597" s="9"/>
      <c r="M1597" s="9"/>
      <c r="N1597" s="9"/>
      <c r="O1597" s="9"/>
    </row>
    <row r="1598" spans="1:15" s="14" customFormat="1" hidden="1" outlineLevel="2" x14ac:dyDescent="0.2">
      <c r="A1598" s="124" t="s">
        <v>369</v>
      </c>
      <c r="B1598" s="97">
        <v>57230</v>
      </c>
      <c r="D1598" s="9"/>
      <c r="E1598" s="9"/>
      <c r="F1598" s="9"/>
      <c r="G1598" s="9"/>
      <c r="H1598" s="9"/>
      <c r="I1598" s="9"/>
      <c r="J1598" s="9"/>
      <c r="K1598" s="9"/>
      <c r="L1598" s="9"/>
      <c r="M1598" s="9"/>
      <c r="N1598" s="9"/>
      <c r="O1598" s="9"/>
    </row>
    <row r="1599" spans="1:15" s="14" customFormat="1" ht="15.75" hidden="1" outlineLevel="1" collapsed="1" x14ac:dyDescent="0.25">
      <c r="A1599" s="81" t="s">
        <v>298</v>
      </c>
      <c r="B1599" s="102">
        <f>SUM(B1597:B1598)</f>
        <v>913513</v>
      </c>
      <c r="D1599" s="9"/>
      <c r="E1599" s="9"/>
      <c r="F1599" s="9"/>
      <c r="G1599" s="9"/>
      <c r="H1599" s="9"/>
      <c r="I1599" s="9"/>
      <c r="J1599" s="9"/>
      <c r="K1599" s="9"/>
      <c r="L1599" s="9"/>
      <c r="M1599" s="9"/>
      <c r="N1599" s="9"/>
      <c r="O1599" s="9"/>
    </row>
    <row r="1600" spans="1:15" s="14" customFormat="1" hidden="1" outlineLevel="2" x14ac:dyDescent="0.2">
      <c r="A1600" s="152"/>
      <c r="B1600" s="97"/>
      <c r="D1600" s="9"/>
      <c r="E1600" s="9"/>
      <c r="F1600" s="9"/>
      <c r="G1600" s="9"/>
      <c r="H1600" s="9"/>
      <c r="I1600" s="9"/>
      <c r="J1600" s="9"/>
      <c r="K1600" s="9"/>
      <c r="L1600" s="9"/>
      <c r="M1600" s="9"/>
      <c r="N1600" s="9"/>
      <c r="O1600" s="9"/>
    </row>
    <row r="1601" spans="1:15" s="14" customFormat="1" hidden="1" outlineLevel="2" x14ac:dyDescent="0.2">
      <c r="A1601" s="152" t="s">
        <v>306</v>
      </c>
      <c r="B1601" s="97">
        <v>18617</v>
      </c>
      <c r="D1601" s="9"/>
      <c r="E1601" s="9"/>
      <c r="F1601" s="9"/>
      <c r="G1601" s="9"/>
      <c r="H1601" s="9"/>
      <c r="I1601" s="9"/>
      <c r="J1601" s="9"/>
      <c r="K1601" s="9"/>
      <c r="L1601" s="9"/>
      <c r="M1601" s="9"/>
      <c r="N1601" s="9"/>
      <c r="O1601" s="9"/>
    </row>
    <row r="1602" spans="1:15" s="14" customFormat="1" ht="15.75" hidden="1" outlineLevel="1" collapsed="1" x14ac:dyDescent="0.25">
      <c r="A1602" s="81" t="s">
        <v>299</v>
      </c>
      <c r="B1602" s="102">
        <f>B1601</f>
        <v>18617</v>
      </c>
      <c r="D1602" s="9"/>
      <c r="E1602" s="9"/>
      <c r="F1602" s="9"/>
      <c r="G1602" s="9"/>
      <c r="H1602" s="9"/>
      <c r="I1602" s="9"/>
      <c r="J1602" s="9"/>
      <c r="K1602" s="9"/>
      <c r="L1602" s="9"/>
      <c r="M1602" s="9"/>
      <c r="N1602" s="9"/>
      <c r="O1602" s="9"/>
    </row>
    <row r="1603" spans="1:15" s="14" customFormat="1" hidden="1" outlineLevel="2" x14ac:dyDescent="0.2">
      <c r="B1603" s="97"/>
      <c r="D1603" s="9"/>
      <c r="E1603" s="9"/>
      <c r="F1603" s="9"/>
      <c r="G1603" s="9"/>
      <c r="H1603" s="9"/>
      <c r="I1603" s="9"/>
      <c r="J1603" s="9"/>
      <c r="K1603" s="9"/>
      <c r="L1603" s="9"/>
      <c r="M1603" s="9"/>
      <c r="N1603" s="9"/>
      <c r="O1603" s="9"/>
    </row>
    <row r="1604" spans="1:15" s="14" customFormat="1" hidden="1" outlineLevel="2" x14ac:dyDescent="0.2">
      <c r="A1604" s="124" t="s">
        <v>306</v>
      </c>
      <c r="B1604" s="97">
        <v>28007</v>
      </c>
      <c r="D1604" s="9"/>
      <c r="E1604" s="9"/>
      <c r="F1604" s="9"/>
      <c r="G1604" s="9"/>
      <c r="H1604" s="9"/>
      <c r="I1604" s="9"/>
      <c r="J1604" s="9"/>
      <c r="K1604" s="9"/>
      <c r="L1604" s="9"/>
      <c r="M1604" s="9"/>
      <c r="N1604" s="9"/>
      <c r="O1604" s="9"/>
    </row>
    <row r="1605" spans="1:15" s="14" customFormat="1" ht="15.75" hidden="1" outlineLevel="1" collapsed="1" x14ac:dyDescent="0.25">
      <c r="A1605" s="81" t="s">
        <v>300</v>
      </c>
      <c r="B1605" s="102">
        <f>B1604</f>
        <v>28007</v>
      </c>
      <c r="D1605" s="9"/>
      <c r="E1605" s="9"/>
      <c r="F1605" s="9"/>
      <c r="G1605" s="9"/>
      <c r="H1605" s="9"/>
      <c r="I1605" s="9"/>
      <c r="J1605" s="9"/>
      <c r="K1605" s="9"/>
      <c r="L1605" s="9"/>
      <c r="M1605" s="9"/>
      <c r="N1605" s="9"/>
      <c r="O1605" s="9"/>
    </row>
    <row r="1606" spans="1:15" s="14" customFormat="1" hidden="1" outlineLevel="2" x14ac:dyDescent="0.2">
      <c r="B1606" s="97"/>
      <c r="D1606" s="9"/>
      <c r="E1606" s="9"/>
      <c r="F1606" s="9"/>
      <c r="G1606" s="9"/>
      <c r="H1606" s="9"/>
      <c r="I1606" s="9"/>
      <c r="J1606" s="9"/>
      <c r="K1606" s="9"/>
      <c r="L1606" s="9"/>
      <c r="M1606" s="9"/>
      <c r="N1606" s="9"/>
      <c r="O1606" s="9"/>
    </row>
    <row r="1607" spans="1:15" s="14" customFormat="1" hidden="1" outlineLevel="2" x14ac:dyDescent="0.2">
      <c r="A1607" s="124" t="s">
        <v>306</v>
      </c>
      <c r="B1607" s="97">
        <v>79201</v>
      </c>
      <c r="D1607" s="9"/>
      <c r="E1607" s="9"/>
      <c r="F1607" s="9"/>
      <c r="G1607" s="9"/>
      <c r="H1607" s="9"/>
      <c r="I1607" s="9"/>
      <c r="J1607" s="9"/>
      <c r="K1607" s="9"/>
      <c r="L1607" s="9"/>
      <c r="M1607" s="9"/>
      <c r="N1607" s="9"/>
      <c r="O1607" s="9"/>
    </row>
    <row r="1608" spans="1:15" s="14" customFormat="1" ht="15.75" hidden="1" outlineLevel="1" collapsed="1" x14ac:dyDescent="0.25">
      <c r="A1608" s="81" t="s">
        <v>301</v>
      </c>
      <c r="B1608" s="102">
        <f>B1607</f>
        <v>79201</v>
      </c>
      <c r="D1608" s="9"/>
      <c r="E1608" s="9"/>
      <c r="F1608" s="9"/>
      <c r="G1608" s="9"/>
      <c r="H1608" s="9"/>
      <c r="I1608" s="9"/>
      <c r="J1608" s="9"/>
      <c r="K1608" s="9"/>
      <c r="L1608" s="9"/>
      <c r="M1608" s="9"/>
      <c r="N1608" s="9"/>
      <c r="O1608" s="9"/>
    </row>
    <row r="1609" spans="1:15" s="14" customFormat="1" hidden="1" outlineLevel="2" x14ac:dyDescent="0.2">
      <c r="B1609" s="97"/>
      <c r="D1609" s="9"/>
      <c r="E1609" s="9"/>
      <c r="F1609" s="9"/>
      <c r="G1609" s="9"/>
      <c r="H1609" s="9"/>
      <c r="I1609" s="9"/>
      <c r="J1609" s="9"/>
      <c r="K1609" s="9"/>
      <c r="L1609" s="9"/>
      <c r="M1609" s="9"/>
      <c r="N1609" s="9"/>
      <c r="O1609" s="9"/>
    </row>
    <row r="1610" spans="1:15" s="14" customFormat="1" hidden="1" outlineLevel="2" x14ac:dyDescent="0.2">
      <c r="A1610" s="124" t="s">
        <v>306</v>
      </c>
      <c r="B1610" s="97">
        <v>31187464</v>
      </c>
      <c r="D1610" s="9"/>
      <c r="E1610" s="9"/>
      <c r="F1610" s="9"/>
      <c r="G1610" s="9"/>
      <c r="H1610" s="9"/>
      <c r="I1610" s="9"/>
      <c r="J1610" s="9"/>
      <c r="K1610" s="9"/>
      <c r="L1610" s="9"/>
      <c r="M1610" s="9"/>
      <c r="N1610" s="9"/>
      <c r="O1610" s="9"/>
    </row>
    <row r="1611" spans="1:15" s="14" customFormat="1" hidden="1" outlineLevel="2" x14ac:dyDescent="0.2">
      <c r="A1611" s="124" t="s">
        <v>369</v>
      </c>
      <c r="B1611" s="97">
        <v>719081</v>
      </c>
      <c r="D1611" s="9"/>
      <c r="E1611" s="9"/>
      <c r="F1611" s="9"/>
      <c r="G1611" s="9"/>
      <c r="H1611" s="9"/>
      <c r="I1611" s="9"/>
      <c r="J1611" s="9"/>
      <c r="K1611" s="9"/>
      <c r="L1611" s="9"/>
      <c r="M1611" s="9"/>
      <c r="N1611" s="9"/>
      <c r="O1611" s="9"/>
    </row>
    <row r="1612" spans="1:15" s="14" customFormat="1" ht="15.75" hidden="1" outlineLevel="1" collapsed="1" x14ac:dyDescent="0.25">
      <c r="A1612" s="81" t="s">
        <v>362</v>
      </c>
      <c r="B1612" s="102">
        <f>SUM(B1610:B1611)</f>
        <v>31906545</v>
      </c>
      <c r="D1612" s="9"/>
      <c r="E1612" s="9"/>
      <c r="F1612" s="9"/>
      <c r="G1612" s="9"/>
      <c r="H1612" s="9"/>
      <c r="I1612" s="9"/>
      <c r="J1612" s="9"/>
      <c r="K1612" s="9"/>
      <c r="L1612" s="9"/>
      <c r="M1612" s="9"/>
      <c r="N1612" s="9"/>
      <c r="O1612" s="9"/>
    </row>
    <row r="1613" spans="1:15" s="14" customFormat="1" hidden="1" outlineLevel="2" x14ac:dyDescent="0.2">
      <c r="B1613" s="97"/>
      <c r="D1613" s="9"/>
      <c r="E1613" s="9"/>
      <c r="F1613" s="9"/>
      <c r="G1613" s="9"/>
      <c r="H1613" s="9"/>
      <c r="I1613" s="9"/>
      <c r="J1613" s="9"/>
      <c r="K1613" s="9"/>
      <c r="L1613" s="9"/>
      <c r="M1613" s="9"/>
      <c r="N1613" s="9"/>
      <c r="O1613" s="9"/>
    </row>
    <row r="1614" spans="1:15" s="14" customFormat="1" hidden="1" outlineLevel="2" x14ac:dyDescent="0.2">
      <c r="A1614" s="124" t="s">
        <v>369</v>
      </c>
      <c r="B1614" s="97">
        <v>216</v>
      </c>
      <c r="D1614" s="9"/>
      <c r="E1614" s="9"/>
      <c r="F1614" s="9"/>
      <c r="G1614" s="9"/>
      <c r="H1614" s="9"/>
      <c r="I1614" s="9"/>
      <c r="J1614" s="9"/>
      <c r="K1614" s="9"/>
      <c r="L1614" s="9"/>
      <c r="M1614" s="9"/>
      <c r="N1614" s="9"/>
      <c r="O1614" s="9"/>
    </row>
    <row r="1615" spans="1:15" s="14" customFormat="1" ht="15.75" hidden="1" outlineLevel="1" collapsed="1" x14ac:dyDescent="0.25">
      <c r="A1615" s="81" t="s">
        <v>302</v>
      </c>
      <c r="B1615" s="102">
        <f>B1614</f>
        <v>216</v>
      </c>
      <c r="D1615" s="9"/>
      <c r="E1615" s="9"/>
      <c r="F1615" s="9"/>
      <c r="G1615" s="9"/>
      <c r="H1615" s="9"/>
      <c r="I1615" s="9"/>
      <c r="J1615" s="9"/>
      <c r="K1615" s="9"/>
      <c r="L1615" s="9"/>
      <c r="M1615" s="9"/>
      <c r="N1615" s="9"/>
      <c r="O1615" s="9"/>
    </row>
    <row r="1616" spans="1:15" s="14" customFormat="1" hidden="1" outlineLevel="2" x14ac:dyDescent="0.2">
      <c r="B1616" s="97"/>
      <c r="D1616" s="9"/>
      <c r="E1616" s="9"/>
      <c r="F1616" s="9"/>
      <c r="G1616" s="9"/>
      <c r="H1616" s="9"/>
      <c r="I1616" s="9"/>
      <c r="J1616" s="9"/>
      <c r="K1616" s="9"/>
      <c r="L1616" s="9"/>
      <c r="M1616" s="9"/>
      <c r="N1616" s="9"/>
      <c r="O1616" s="9"/>
    </row>
    <row r="1617" spans="1:15" s="14" customFormat="1" hidden="1" outlineLevel="2" x14ac:dyDescent="0.2">
      <c r="A1617" s="124" t="s">
        <v>306</v>
      </c>
      <c r="B1617" s="97">
        <v>34076</v>
      </c>
      <c r="D1617" s="9"/>
      <c r="E1617" s="9"/>
      <c r="F1617" s="9"/>
      <c r="G1617" s="9"/>
      <c r="H1617" s="9"/>
      <c r="I1617" s="9"/>
      <c r="J1617" s="9"/>
      <c r="K1617" s="9"/>
      <c r="L1617" s="9"/>
      <c r="M1617" s="9"/>
      <c r="N1617" s="9"/>
      <c r="O1617" s="9"/>
    </row>
    <row r="1618" spans="1:15" s="14" customFormat="1" hidden="1" outlineLevel="2" x14ac:dyDescent="0.2">
      <c r="A1618" s="124" t="s">
        <v>369</v>
      </c>
      <c r="B1618" s="97">
        <v>21901</v>
      </c>
      <c r="D1618" s="9"/>
      <c r="E1618" s="9"/>
      <c r="F1618" s="9"/>
      <c r="G1618" s="9"/>
      <c r="H1618" s="9"/>
      <c r="I1618" s="9"/>
      <c r="J1618" s="9"/>
      <c r="K1618" s="9"/>
      <c r="L1618" s="9"/>
      <c r="M1618" s="9"/>
      <c r="N1618" s="9"/>
      <c r="O1618" s="9"/>
    </row>
    <row r="1619" spans="1:15" s="14" customFormat="1" ht="15.75" hidden="1" outlineLevel="1" collapsed="1" x14ac:dyDescent="0.25">
      <c r="A1619" s="81" t="s">
        <v>303</v>
      </c>
      <c r="B1619" s="102">
        <f>SUM(B1617:B1618)</f>
        <v>55977</v>
      </c>
      <c r="D1619" s="9"/>
      <c r="E1619" s="9"/>
      <c r="F1619" s="9"/>
      <c r="G1619" s="9"/>
      <c r="H1619" s="9"/>
      <c r="I1619" s="9"/>
      <c r="J1619" s="9"/>
      <c r="K1619" s="9"/>
      <c r="L1619" s="9"/>
      <c r="M1619" s="9"/>
      <c r="N1619" s="9"/>
      <c r="O1619" s="9"/>
    </row>
    <row r="1620" spans="1:15" s="14" customFormat="1" ht="15.75" hidden="1" outlineLevel="2" x14ac:dyDescent="0.25">
      <c r="A1620" s="81"/>
      <c r="B1620" s="102"/>
      <c r="D1620" s="9"/>
      <c r="E1620" s="9"/>
      <c r="F1620" s="9"/>
      <c r="G1620" s="9"/>
      <c r="H1620" s="9"/>
      <c r="I1620" s="9"/>
      <c r="J1620" s="9"/>
      <c r="K1620" s="9"/>
      <c r="L1620" s="9"/>
      <c r="M1620" s="9"/>
      <c r="N1620" s="9"/>
      <c r="O1620" s="9"/>
    </row>
    <row r="1621" spans="1:15" s="14" customFormat="1" hidden="1" outlineLevel="2" x14ac:dyDescent="0.2">
      <c r="A1621" s="124" t="s">
        <v>369</v>
      </c>
      <c r="B1621" s="97">
        <v>275635</v>
      </c>
      <c r="D1621" s="9"/>
      <c r="E1621" s="9"/>
      <c r="F1621" s="9"/>
      <c r="G1621" s="9"/>
      <c r="H1621" s="9"/>
      <c r="I1621" s="9"/>
      <c r="J1621" s="9"/>
      <c r="K1621" s="9"/>
      <c r="L1621" s="9"/>
      <c r="M1621" s="9"/>
      <c r="N1621" s="9"/>
      <c r="O1621" s="9"/>
    </row>
    <row r="1622" spans="1:15" s="14" customFormat="1" ht="15.75" hidden="1" outlineLevel="1" collapsed="1" x14ac:dyDescent="0.25">
      <c r="A1622" s="81" t="s">
        <v>363</v>
      </c>
      <c r="B1622" s="102">
        <f>B1621</f>
        <v>275635</v>
      </c>
      <c r="D1622" s="9"/>
      <c r="E1622" s="9"/>
      <c r="F1622" s="9"/>
      <c r="G1622" s="9"/>
      <c r="H1622" s="9"/>
      <c r="I1622" s="9"/>
      <c r="J1622" s="9"/>
      <c r="K1622" s="9"/>
      <c r="L1622" s="9"/>
      <c r="M1622" s="9"/>
      <c r="N1622" s="9"/>
      <c r="O1622" s="9"/>
    </row>
    <row r="1623" spans="1:15" s="14" customFormat="1" ht="15.75" hidden="1" outlineLevel="2" x14ac:dyDescent="0.25">
      <c r="A1623" s="81"/>
      <c r="B1623" s="102"/>
      <c r="D1623" s="9"/>
      <c r="E1623" s="9"/>
      <c r="F1623" s="9"/>
      <c r="G1623" s="9"/>
      <c r="H1623" s="9"/>
      <c r="I1623" s="9"/>
      <c r="J1623" s="9"/>
      <c r="K1623" s="9"/>
      <c r="L1623" s="9"/>
      <c r="M1623" s="9"/>
      <c r="N1623" s="9"/>
      <c r="O1623" s="9"/>
    </row>
    <row r="1624" spans="1:15" s="14" customFormat="1" hidden="1" outlineLevel="2" x14ac:dyDescent="0.2">
      <c r="A1624" s="124" t="s">
        <v>306</v>
      </c>
      <c r="B1624" s="97">
        <v>50000</v>
      </c>
      <c r="D1624" s="9"/>
      <c r="E1624" s="9"/>
      <c r="F1624" s="9"/>
      <c r="G1624" s="9"/>
      <c r="H1624" s="9"/>
      <c r="I1624" s="9"/>
      <c r="J1624" s="9"/>
      <c r="K1624" s="9"/>
      <c r="L1624" s="9"/>
      <c r="M1624" s="9"/>
      <c r="N1624" s="9"/>
      <c r="O1624" s="9"/>
    </row>
    <row r="1625" spans="1:15" s="14" customFormat="1" ht="15.75" hidden="1" outlineLevel="1" collapsed="1" x14ac:dyDescent="0.25">
      <c r="A1625" s="81" t="s">
        <v>361</v>
      </c>
      <c r="B1625" s="102">
        <f>B1624</f>
        <v>50000</v>
      </c>
      <c r="D1625" s="9"/>
      <c r="E1625" s="9"/>
      <c r="F1625" s="9"/>
      <c r="G1625" s="9"/>
      <c r="H1625" s="9"/>
      <c r="I1625" s="9"/>
      <c r="J1625" s="9"/>
      <c r="K1625" s="9"/>
      <c r="L1625" s="9"/>
      <c r="M1625" s="9"/>
      <c r="N1625" s="9"/>
      <c r="O1625" s="9"/>
    </row>
    <row r="1626" spans="1:15" s="14" customFormat="1" ht="15.75" hidden="1" outlineLevel="2" x14ac:dyDescent="0.25">
      <c r="A1626" s="81"/>
      <c r="B1626" s="102"/>
      <c r="D1626" s="9"/>
      <c r="E1626" s="9"/>
      <c r="F1626" s="9"/>
      <c r="G1626" s="9"/>
      <c r="H1626" s="9"/>
      <c r="I1626" s="9"/>
      <c r="J1626" s="9"/>
      <c r="K1626" s="9"/>
      <c r="L1626" s="9"/>
      <c r="M1626" s="9"/>
      <c r="N1626" s="9"/>
      <c r="O1626" s="9"/>
    </row>
    <row r="1627" spans="1:15" s="14" customFormat="1" hidden="1" outlineLevel="2" x14ac:dyDescent="0.2">
      <c r="A1627" s="124" t="s">
        <v>306</v>
      </c>
      <c r="B1627" s="97">
        <v>26958134</v>
      </c>
      <c r="D1627" s="9"/>
      <c r="E1627" s="9"/>
      <c r="F1627" s="9"/>
      <c r="G1627" s="9"/>
      <c r="H1627" s="9"/>
      <c r="I1627" s="9"/>
      <c r="J1627" s="9"/>
      <c r="K1627" s="9"/>
      <c r="L1627" s="9"/>
      <c r="M1627" s="9"/>
      <c r="N1627" s="9"/>
      <c r="O1627" s="9"/>
    </row>
    <row r="1628" spans="1:15" s="14" customFormat="1" ht="15.75" hidden="1" outlineLevel="1" collapsed="1" x14ac:dyDescent="0.25">
      <c r="A1628" s="81" t="s">
        <v>304</v>
      </c>
      <c r="B1628" s="102">
        <f>B1627</f>
        <v>26958134</v>
      </c>
      <c r="D1628" s="9"/>
      <c r="E1628" s="9"/>
      <c r="F1628" s="9"/>
      <c r="G1628" s="9"/>
      <c r="H1628" s="9"/>
      <c r="I1628" s="9"/>
      <c r="J1628" s="9"/>
      <c r="K1628" s="9"/>
      <c r="L1628" s="9"/>
      <c r="M1628" s="9"/>
      <c r="N1628" s="9"/>
      <c r="O1628" s="9"/>
    </row>
    <row r="1629" spans="1:15" s="14" customFormat="1" ht="15.75" hidden="1" outlineLevel="2" x14ac:dyDescent="0.25">
      <c r="A1629" s="81"/>
      <c r="B1629" s="102"/>
      <c r="D1629" s="9"/>
      <c r="E1629" s="9"/>
      <c r="F1629" s="9"/>
      <c r="G1629" s="9"/>
      <c r="H1629" s="9"/>
      <c r="I1629" s="9"/>
      <c r="J1629" s="9"/>
      <c r="K1629" s="9"/>
      <c r="L1629" s="9"/>
      <c r="M1629" s="9"/>
      <c r="N1629" s="9"/>
      <c r="O1629" s="9"/>
    </row>
    <row r="1630" spans="1:15" s="14" customFormat="1" hidden="1" outlineLevel="2" x14ac:dyDescent="0.2">
      <c r="A1630" s="124" t="s">
        <v>306</v>
      </c>
      <c r="B1630" s="97">
        <v>5741781</v>
      </c>
      <c r="D1630" s="9"/>
      <c r="E1630" s="9"/>
      <c r="F1630" s="9"/>
      <c r="G1630" s="9"/>
      <c r="H1630" s="9"/>
      <c r="I1630" s="9"/>
      <c r="J1630" s="9"/>
      <c r="K1630" s="9"/>
      <c r="L1630" s="9"/>
      <c r="M1630" s="9"/>
      <c r="N1630" s="9"/>
      <c r="O1630" s="9"/>
    </row>
    <row r="1631" spans="1:15" s="14" customFormat="1" ht="15.75" hidden="1" outlineLevel="1" collapsed="1" x14ac:dyDescent="0.25">
      <c r="A1631" s="81" t="s">
        <v>305</v>
      </c>
      <c r="B1631" s="102">
        <f>B1630</f>
        <v>5741781</v>
      </c>
      <c r="D1631" s="9"/>
      <c r="E1631" s="9"/>
      <c r="F1631" s="9"/>
      <c r="G1631" s="9"/>
      <c r="H1631" s="9"/>
      <c r="I1631" s="9"/>
      <c r="J1631" s="9"/>
      <c r="K1631" s="9"/>
      <c r="L1631" s="9"/>
      <c r="M1631" s="9"/>
      <c r="N1631" s="9"/>
      <c r="O1631" s="9"/>
    </row>
    <row r="1632" spans="1:15" s="14" customFormat="1" hidden="1" outlineLevel="1" x14ac:dyDescent="0.2">
      <c r="B1632" s="97"/>
      <c r="D1632" s="9"/>
      <c r="E1632" s="9"/>
      <c r="F1632" s="9"/>
      <c r="G1632" s="9"/>
      <c r="H1632" s="9"/>
      <c r="I1632" s="9"/>
      <c r="J1632" s="9"/>
      <c r="K1632" s="9"/>
      <c r="L1632" s="9"/>
      <c r="M1632" s="9"/>
      <c r="N1632" s="9"/>
      <c r="O1632" s="9"/>
    </row>
    <row r="1633" spans="1:15" s="14" customFormat="1" ht="15.75" collapsed="1" x14ac:dyDescent="0.25">
      <c r="A1633" s="142" t="s">
        <v>306</v>
      </c>
      <c r="B1633" s="97"/>
      <c r="D1633" s="9"/>
      <c r="E1633" s="9"/>
      <c r="F1633" s="9"/>
      <c r="G1633" s="9"/>
      <c r="H1633" s="9"/>
      <c r="I1633" s="9"/>
      <c r="J1633" s="9"/>
      <c r="K1633" s="9"/>
      <c r="L1633" s="9"/>
      <c r="M1633" s="9"/>
      <c r="N1633" s="9"/>
      <c r="O1633" s="9"/>
    </row>
    <row r="1634" spans="1:15" s="14" customFormat="1" x14ac:dyDescent="0.2">
      <c r="B1634" s="97"/>
      <c r="D1634" s="9"/>
      <c r="E1634" s="9"/>
      <c r="F1634" s="9"/>
      <c r="G1634" s="9"/>
      <c r="H1634" s="9"/>
      <c r="I1634" s="9"/>
      <c r="J1634" s="9"/>
      <c r="K1634" s="9"/>
      <c r="L1634" s="9"/>
      <c r="M1634" s="9"/>
      <c r="N1634" s="9"/>
      <c r="O1634" s="9"/>
    </row>
    <row r="1635" spans="1:15" s="14" customFormat="1" ht="15.75" x14ac:dyDescent="0.25">
      <c r="A1635" s="167" t="s">
        <v>373</v>
      </c>
      <c r="B1635" s="102">
        <f>SUM(B1094,B1141,B1178,B1217,B1371,B1384,B1389,B1394,B1399,B1443,B1451,B1455,B1461,B1476,B1483,B1487,B1500,B1505,B1518,B1521,B1525,B1535,B1540,B1549,B1553,B1558,B1564,B1571,B1577,B1582,B1586,B1590,B1595,B1599,B1602,B1605,B1608,B1612,B1615,B1619,B1622,B1625,B1628,B1631)</f>
        <v>201090320.77224731</v>
      </c>
      <c r="D1635" s="9"/>
      <c r="E1635" s="9"/>
      <c r="F1635" s="9"/>
      <c r="G1635" s="9"/>
      <c r="H1635" s="9"/>
      <c r="I1635" s="9"/>
      <c r="J1635" s="9"/>
      <c r="K1635" s="9"/>
      <c r="L1635" s="9"/>
      <c r="M1635" s="9"/>
      <c r="N1635" s="9"/>
      <c r="O1635" s="9"/>
    </row>
    <row r="1636" spans="1:15" s="14" customFormat="1" ht="15.75" x14ac:dyDescent="0.25">
      <c r="A1636" s="142"/>
      <c r="B1636" s="97"/>
      <c r="D1636" s="9"/>
      <c r="E1636" s="9"/>
      <c r="F1636" s="9"/>
      <c r="G1636" s="9"/>
      <c r="H1636" s="9"/>
      <c r="I1636" s="9"/>
      <c r="J1636" s="9"/>
      <c r="K1636" s="9"/>
      <c r="L1636" s="9"/>
      <c r="M1636" s="9"/>
      <c r="N1636" s="9"/>
      <c r="O1636" s="9"/>
    </row>
    <row r="1637" spans="1:15" s="14" customFormat="1" x14ac:dyDescent="0.2">
      <c r="A1637" s="124"/>
      <c r="B1637" s="97"/>
      <c r="D1637" s="9"/>
      <c r="E1637" s="9"/>
      <c r="F1637" s="9"/>
      <c r="G1637" s="9"/>
      <c r="H1637" s="9"/>
      <c r="I1637" s="9"/>
      <c r="J1637" s="9"/>
      <c r="K1637" s="9"/>
      <c r="L1637" s="9"/>
      <c r="M1637" s="9"/>
      <c r="N1637" s="9"/>
      <c r="O1637" s="9"/>
    </row>
    <row r="1639" spans="1:15" s="14" customFormat="1" x14ac:dyDescent="0.2">
      <c r="A1639" s="125"/>
      <c r="B1639" s="97"/>
      <c r="D1639" s="9"/>
      <c r="E1639" s="9"/>
      <c r="F1639" s="9"/>
      <c r="G1639" s="9"/>
      <c r="H1639" s="9"/>
      <c r="I1639" s="9"/>
      <c r="J1639" s="9"/>
      <c r="K1639" s="9"/>
      <c r="L1639" s="9"/>
      <c r="M1639" s="9"/>
      <c r="N1639" s="9"/>
      <c r="O1639" s="9"/>
    </row>
    <row r="1641" spans="1:15" s="14" customFormat="1" ht="14.25" x14ac:dyDescent="0.2">
      <c r="B1641" s="43"/>
      <c r="D1641" s="9"/>
      <c r="E1641" s="9"/>
      <c r="F1641" s="9"/>
      <c r="G1641" s="9"/>
      <c r="H1641" s="9"/>
      <c r="I1641" s="9"/>
      <c r="J1641" s="9"/>
      <c r="K1641" s="9"/>
      <c r="L1641" s="9"/>
      <c r="M1641" s="9"/>
      <c r="N1641" s="9"/>
      <c r="O1641" s="9"/>
    </row>
    <row r="1642" spans="1:15" s="14" customFormat="1" ht="14.25" x14ac:dyDescent="0.2">
      <c r="B1642" s="43"/>
      <c r="D1642" s="9"/>
      <c r="E1642" s="9"/>
      <c r="F1642" s="9"/>
      <c r="G1642" s="9"/>
      <c r="H1642" s="9"/>
      <c r="I1642" s="9"/>
      <c r="J1642" s="9"/>
      <c r="K1642" s="9"/>
      <c r="L1642" s="9"/>
      <c r="M1642" s="9"/>
      <c r="N1642" s="9"/>
      <c r="O1642" s="9"/>
    </row>
    <row r="1643" spans="1:15" s="14" customFormat="1" ht="14.25" x14ac:dyDescent="0.2">
      <c r="B1643" s="43"/>
      <c r="D1643" s="9"/>
      <c r="E1643" s="9"/>
      <c r="F1643" s="9"/>
      <c r="G1643" s="9"/>
      <c r="H1643" s="9"/>
      <c r="I1643" s="9"/>
      <c r="J1643" s="9"/>
      <c r="K1643" s="9"/>
      <c r="L1643" s="9"/>
      <c r="M1643" s="9"/>
      <c r="N1643" s="9"/>
      <c r="O1643" s="9"/>
    </row>
    <row r="1644" spans="1:15" s="14" customFormat="1" ht="14.25" x14ac:dyDescent="0.2">
      <c r="B1644" s="43"/>
      <c r="D1644" s="9"/>
      <c r="E1644" s="9"/>
      <c r="F1644" s="9"/>
      <c r="G1644" s="9"/>
      <c r="H1644" s="9"/>
      <c r="I1644" s="9"/>
      <c r="J1644" s="9"/>
      <c r="K1644" s="9"/>
      <c r="L1644" s="9"/>
      <c r="M1644" s="9"/>
      <c r="N1644" s="9"/>
      <c r="O1644" s="9"/>
    </row>
    <row r="1645" spans="1:15" s="14" customFormat="1" ht="14.25" x14ac:dyDescent="0.2">
      <c r="B1645" s="43"/>
      <c r="D1645" s="9"/>
      <c r="E1645" s="9"/>
      <c r="F1645" s="9"/>
      <c r="G1645" s="9"/>
      <c r="H1645" s="9"/>
      <c r="I1645" s="9"/>
      <c r="J1645" s="9"/>
      <c r="K1645" s="9"/>
      <c r="L1645" s="9"/>
      <c r="M1645" s="9"/>
      <c r="N1645" s="9"/>
      <c r="O1645" s="9"/>
    </row>
    <row r="1646" spans="1:15" s="14" customFormat="1" ht="14.25" x14ac:dyDescent="0.2">
      <c r="B1646" s="43"/>
      <c r="D1646" s="9"/>
      <c r="E1646" s="9"/>
      <c r="F1646" s="9"/>
      <c r="G1646" s="9"/>
      <c r="H1646" s="9"/>
      <c r="I1646" s="9"/>
      <c r="J1646" s="9"/>
      <c r="K1646" s="9"/>
      <c r="L1646" s="9"/>
      <c r="M1646" s="9"/>
      <c r="N1646" s="9"/>
      <c r="O1646" s="9"/>
    </row>
    <row r="1647" spans="1:15" s="14" customFormat="1" ht="14.25" x14ac:dyDescent="0.2">
      <c r="B1647" s="43"/>
      <c r="D1647" s="9"/>
      <c r="E1647" s="9"/>
      <c r="F1647" s="9"/>
      <c r="G1647" s="9"/>
      <c r="H1647" s="9"/>
      <c r="I1647" s="9"/>
      <c r="J1647" s="9"/>
      <c r="K1647" s="9"/>
      <c r="L1647" s="9"/>
      <c r="M1647" s="9"/>
      <c r="N1647" s="9"/>
      <c r="O1647" s="9"/>
    </row>
    <row r="1648" spans="1:15" s="14" customFormat="1" ht="14.25" x14ac:dyDescent="0.2">
      <c r="B1648" s="43"/>
      <c r="D1648" s="9"/>
      <c r="E1648" s="9"/>
      <c r="F1648" s="9"/>
      <c r="G1648" s="9"/>
      <c r="H1648" s="9"/>
      <c r="I1648" s="9"/>
      <c r="J1648" s="9"/>
      <c r="K1648" s="9"/>
      <c r="L1648" s="9"/>
      <c r="M1648" s="9"/>
      <c r="N1648" s="9"/>
      <c r="O1648" s="9"/>
    </row>
    <row r="1649" spans="2:15" s="14" customFormat="1" ht="14.25" x14ac:dyDescent="0.2">
      <c r="B1649" s="43"/>
      <c r="D1649" s="9"/>
      <c r="E1649" s="9"/>
      <c r="F1649" s="9"/>
      <c r="G1649" s="9"/>
      <c r="H1649" s="9"/>
      <c r="I1649" s="9"/>
      <c r="J1649" s="9"/>
      <c r="K1649" s="9"/>
      <c r="L1649" s="9"/>
      <c r="M1649" s="9"/>
      <c r="N1649" s="9"/>
      <c r="O1649" s="9"/>
    </row>
    <row r="1650" spans="2:15" s="14" customFormat="1" ht="14.25" x14ac:dyDescent="0.2">
      <c r="B1650" s="43"/>
      <c r="D1650" s="9"/>
      <c r="E1650" s="9"/>
      <c r="F1650" s="9"/>
      <c r="G1650" s="9"/>
      <c r="H1650" s="9"/>
      <c r="I1650" s="9"/>
      <c r="J1650" s="9"/>
      <c r="K1650" s="9"/>
      <c r="L1650" s="9"/>
      <c r="M1650" s="9"/>
      <c r="N1650" s="9"/>
      <c r="O1650" s="9"/>
    </row>
    <row r="1651" spans="2:15" s="14" customFormat="1" ht="14.25" x14ac:dyDescent="0.2">
      <c r="B1651" s="43"/>
      <c r="D1651" s="9"/>
      <c r="E1651" s="9"/>
      <c r="F1651" s="9"/>
      <c r="G1651" s="9"/>
      <c r="H1651" s="9"/>
      <c r="I1651" s="9"/>
      <c r="J1651" s="9"/>
      <c r="K1651" s="9"/>
      <c r="L1651" s="9"/>
      <c r="M1651" s="9"/>
      <c r="N1651" s="9"/>
      <c r="O1651" s="9"/>
    </row>
    <row r="1652" spans="2:15" s="14" customFormat="1" ht="14.25" x14ac:dyDescent="0.2">
      <c r="B1652" s="43"/>
      <c r="D1652" s="9"/>
      <c r="E1652" s="9"/>
      <c r="F1652" s="9"/>
      <c r="G1652" s="9"/>
      <c r="H1652" s="9"/>
      <c r="I1652" s="9"/>
      <c r="J1652" s="9"/>
      <c r="K1652" s="9"/>
      <c r="L1652" s="9"/>
      <c r="M1652" s="9"/>
      <c r="N1652" s="9"/>
      <c r="O1652" s="9"/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Traditional Finances </vt:lpstr>
      <vt:lpstr>Revenues</vt:lpstr>
      <vt:lpstr>Expenditures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Karrie Cook</dc:creator>
  <cp:lastModifiedBy>Karrie Cook</cp:lastModifiedBy>
  <dcterms:created xsi:type="dcterms:W3CDTF">2019-11-04T17:11:55Z</dcterms:created>
  <dcterms:modified xsi:type="dcterms:W3CDTF">2019-11-15T15:24:23Z</dcterms:modified>
</cp:coreProperties>
</file>