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mc:AlternateContent xmlns:mc="http://schemas.openxmlformats.org/markup-compatibility/2006">
    <mc:Choice Requires="x15">
      <x15ac:absPath xmlns:x15ac="http://schemas.microsoft.com/office/spreadsheetml/2010/11/ac" url="U:\Common\Communications\Debt Service Transparency\"/>
    </mc:Choice>
  </mc:AlternateContent>
  <xr:revisionPtr revIDLastSave="0" documentId="13_ncr:1_{860FEA4F-563C-423A-BE33-147D801DDD68}" xr6:coauthVersionLast="47" xr6:coauthVersionMax="47" xr10:uidLastSave="{00000000-0000-0000-0000-000000000000}"/>
  <bookViews>
    <workbookView xWindow="28680" yWindow="-120" windowWidth="29040" windowHeight="15840" tabRatio="588" activeTab="2" xr2:uid="{00000000-000D-0000-FFFF-FFFF00000000}"/>
  </bookViews>
  <sheets>
    <sheet name="1-Contact Information" sheetId="12" r:id="rId1"/>
    <sheet name="2-Summary of Debt Obligations" sheetId="13" r:id="rId2"/>
    <sheet name="3 - Individual Debt Obligations" sheetId="17" r:id="rId3"/>
    <sheet name="Sheet1" sheetId="18" state="hidden" r:id="rId4"/>
  </sheets>
  <definedNames>
    <definedName name="_xlnm._FilterDatabase" localSheetId="2" hidden="1">'3 - Individual Debt Obligations'!$A$4:$N$36</definedName>
    <definedName name="_xlnm.Print_Area" localSheetId="1">'2-Summary of Debt Obligations'!$A$1:$K$8</definedName>
    <definedName name="unrated__Y_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7" l="1"/>
  <c r="D36" i="17"/>
  <c r="D7" i="13" s="1"/>
  <c r="E42" i="17"/>
  <c r="F42" i="17"/>
  <c r="D42" i="17"/>
  <c r="G41" i="17"/>
  <c r="E36" i="17" l="1"/>
  <c r="E7" i="13" s="1"/>
  <c r="F36" i="17"/>
  <c r="G45" i="17"/>
  <c r="G34" i="17"/>
  <c r="G35" i="17"/>
  <c r="J7" i="13" l="1"/>
  <c r="G31" i="17"/>
  <c r="G32" i="17"/>
  <c r="G33" i="17"/>
  <c r="G8" i="18" l="1"/>
  <c r="G7" i="18"/>
  <c r="G6" i="18"/>
  <c r="G28" i="17" l="1"/>
  <c r="G3" i="18" l="1"/>
  <c r="D46" i="17" l="1"/>
  <c r="G30" i="17" l="1"/>
  <c r="G29" i="17"/>
  <c r="G25" i="17"/>
  <c r="G27" i="17"/>
  <c r="G26" i="17"/>
  <c r="G24" i="17"/>
  <c r="G23" i="17"/>
  <c r="G22" i="17"/>
  <c r="G21" i="17"/>
  <c r="G19" i="17"/>
  <c r="G18" i="17"/>
  <c r="G16" i="17"/>
  <c r="G14" i="17"/>
  <c r="G17" i="17"/>
  <c r="G15" i="17"/>
  <c r="G13" i="17"/>
  <c r="G12" i="17"/>
  <c r="G10" i="17"/>
  <c r="G9" i="17"/>
  <c r="G8" i="17"/>
  <c r="G11" i="17"/>
  <c r="G7" i="17"/>
  <c r="G6" i="17"/>
  <c r="G5" i="17"/>
  <c r="H7" i="13"/>
  <c r="G7" i="13"/>
  <c r="G36" i="17" l="1"/>
  <c r="F7" i="13" s="1"/>
  <c r="F46" i="17"/>
  <c r="F47" i="17" s="1"/>
  <c r="E46" i="17"/>
  <c r="G40" i="17"/>
  <c r="G39" i="17"/>
  <c r="G42" i="17" s="1"/>
  <c r="I7" i="13" l="1"/>
  <c r="G46" i="17"/>
  <c r="G47" i="17"/>
  <c r="C7" i="13" s="1"/>
  <c r="D47" i="17"/>
  <c r="A7" i="13" s="1"/>
  <c r="E47" i="17"/>
  <c r="B7" i="13" s="1"/>
</calcChain>
</file>

<file path=xl/sharedStrings.xml><?xml version="1.0" encoding="utf-8"?>
<sst xmlns="http://schemas.openxmlformats.org/spreadsheetml/2006/main" count="414" uniqueCount="157">
  <si>
    <t>City</t>
  </si>
  <si>
    <t>County</t>
  </si>
  <si>
    <t>Information related to the Political Subdivision</t>
  </si>
  <si>
    <t>Contact information for the person submitting this report</t>
  </si>
  <si>
    <t>Address line 1</t>
  </si>
  <si>
    <t>Address line 2</t>
  </si>
  <si>
    <t>Zip code</t>
  </si>
  <si>
    <t>Political subdivision physical address</t>
  </si>
  <si>
    <t>Political subdivision mailing address (if different from physical address)</t>
  </si>
  <si>
    <t>Political subdivision main telephone number</t>
  </si>
  <si>
    <t>Political subdivision main email address</t>
  </si>
  <si>
    <t>Name</t>
  </si>
  <si>
    <t>Title</t>
  </si>
  <si>
    <t>Email</t>
  </si>
  <si>
    <t>Phone</t>
  </si>
  <si>
    <t>End of Worksheet</t>
  </si>
  <si>
    <t>Aa2</t>
  </si>
  <si>
    <t>AA</t>
  </si>
  <si>
    <t>S&amp;P Rating</t>
  </si>
  <si>
    <t>Fitch Rating</t>
  </si>
  <si>
    <t>Outstanding Debt and Debt Service Requirements</t>
  </si>
  <si>
    <t>Debt Issue</t>
  </si>
  <si>
    <t>If Component Debt, Entity Name</t>
  </si>
  <si>
    <t>Principal Issued</t>
  </si>
  <si>
    <t>Principal Outstanding</t>
  </si>
  <si>
    <t>Secured by Ad Valorem Taxes (Y/N)</t>
  </si>
  <si>
    <t>Total Proceeds Received</t>
  </si>
  <si>
    <t>Proceeds Spent</t>
  </si>
  <si>
    <t>Unspent Proceeds</t>
  </si>
  <si>
    <t>Official Stated Purpose of Debt</t>
  </si>
  <si>
    <t>TOTAL LEASES</t>
  </si>
  <si>
    <t>TOTAL DEBT SERVICE REQUIREMENTS</t>
  </si>
  <si>
    <t>Political Subdivision Name</t>
  </si>
  <si>
    <t>Political Subdivision Type</t>
  </si>
  <si>
    <t>Total Tax-Supported and Revenue Debt (includes SIB Loans &amp; Leases)</t>
  </si>
  <si>
    <t>Total Authorized Debt Obligations</t>
  </si>
  <si>
    <t>Total Principal of All Outstanding Debt Obligations</t>
  </si>
  <si>
    <t xml:space="preserve">Combined Principal and Interest Required to Pay All Outstanding Debt Obligations </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</si>
  <si>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</si>
  <si>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</si>
  <si>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t>
  </si>
  <si>
    <t>Total Authorized Debt Obligations Secured by Ad Valorem Taxation Expressed as a Per Capita Amount</t>
  </si>
  <si>
    <t>Combined Principal and Interest Required to Pay All Outstanding Debt Obligations Secured by Ad Valorem Taxation as a Per Capita Amount</t>
  </si>
  <si>
    <t>Population Total Used to Calculate Per Capita Figures</t>
  </si>
  <si>
    <t>Source and Year of Data Used to Calculate Per Capita Figures</t>
  </si>
  <si>
    <t>Summary Of Debt Obligations</t>
  </si>
  <si>
    <t>Total Debt Secured by Ad Valorem Taxation (includes Combination Tax and Revenue Debt Obligations)</t>
  </si>
  <si>
    <t>Per Capita Total Debt Secured by Ad Valorem Taxation  (includes Combination Tax and Revenue Debt Obligations)</t>
  </si>
  <si>
    <t>Total Principal of Outstanding Debt Obligations Secured by Ad Valorem Taxation as a Per Capita Amount</t>
  </si>
  <si>
    <t xml:space="preserve">Per House Bill 1378 (84R), all political subdivisions must annually report specific information on their debt obligations. This form is designed to capture that information. Political subdivisions may either complete this form and electronically submit it to the Comptroller or may post the required information in this form on their web sites. </t>
  </si>
  <si>
    <t>Most recently completed fiscal year for which data will be reported in this form</t>
  </si>
  <si>
    <t>City of New Braunfels</t>
  </si>
  <si>
    <t>550 Landa St.</t>
  </si>
  <si>
    <t>New Braunfels</t>
  </si>
  <si>
    <t>Comal</t>
  </si>
  <si>
    <t>830-221-4300</t>
  </si>
  <si>
    <t>CITY OF NEW BRAUNFELS</t>
  </si>
  <si>
    <t>GO Ref Series 2013</t>
  </si>
  <si>
    <t>Funding Source</t>
  </si>
  <si>
    <t>Interest Outstanding</t>
  </si>
  <si>
    <t>Total Outstanding</t>
  </si>
  <si>
    <t>Final Maturity Year</t>
  </si>
  <si>
    <t>General Fund</t>
  </si>
  <si>
    <t>N/A</t>
  </si>
  <si>
    <t>Y</t>
  </si>
  <si>
    <t xml:space="preserve">New Braunfels Economic Development Corp. </t>
  </si>
  <si>
    <t xml:space="preserve">General Fund </t>
  </si>
  <si>
    <t>Airport Fund</t>
  </si>
  <si>
    <t>Hotel/Motel Fund</t>
  </si>
  <si>
    <t>Solid Waste Fund</t>
  </si>
  <si>
    <t>Tax Notes Series 2018</t>
  </si>
  <si>
    <t>Tax Notes Series 2018A</t>
  </si>
  <si>
    <t xml:space="preserve">Creekside Tax Increment Reinvestment Zone </t>
  </si>
  <si>
    <t>GO Bonds Series 2020</t>
  </si>
  <si>
    <t>GO Ref Series 2020</t>
  </si>
  <si>
    <t>Tax Notes Series 2020</t>
  </si>
  <si>
    <t>Tax Notes Series 2021</t>
  </si>
  <si>
    <t>GO Bonds Series 2021</t>
  </si>
  <si>
    <t>TOTAL DEBT SERVICE REQUIREMENTS- Secured by Ad Valorem Tax</t>
  </si>
  <si>
    <t>Revenue Supported Debt Service</t>
  </si>
  <si>
    <t>Creekside TIRZ Fund</t>
  </si>
  <si>
    <t>N</t>
  </si>
  <si>
    <t>TOTAL DEBT SERVICE REQUIREMENTS- Revenue Supported</t>
  </si>
  <si>
    <t>To refund a portion of the City's outstanding debt obligations for debt service savings and to pay the costs of issuance relating to the bonds.</t>
  </si>
  <si>
    <t>NR</t>
  </si>
  <si>
    <t>Moodys Rating</t>
  </si>
  <si>
    <t>Kroll Rating</t>
  </si>
  <si>
    <t>Leases</t>
  </si>
  <si>
    <t>Fire Apparatus Replacement Fund</t>
  </si>
  <si>
    <t>Tax Notes Series 2022</t>
  </si>
  <si>
    <t>GO Ref Series 2021</t>
  </si>
  <si>
    <t>GO Bonds Series 2022</t>
  </si>
  <si>
    <t>Refunded</t>
  </si>
  <si>
    <t>GO Ref Series 2023</t>
  </si>
  <si>
    <t>y</t>
  </si>
  <si>
    <t>Tax Notes Series 2023</t>
  </si>
  <si>
    <t>CO's Series 2023</t>
  </si>
  <si>
    <t>Issued 10/4/23</t>
  </si>
  <si>
    <t>Carren Ridge</t>
  </si>
  <si>
    <t>Accounting &amp; Treasury Manager</t>
  </si>
  <si>
    <t>cridge@newbraunfels.gov</t>
  </si>
  <si>
    <t>830-221-4369</t>
  </si>
  <si>
    <t>Proceeds from the sale of the Certificates will be used for the purpose of paying contractual  obligations of the City to be incurred for making permanent public improvements and for other public purposes, to-wit: (1) acquiring, purchasing, constructing, renovating, enlarging, &amp; improving buildings, hangars, &amp; related facilities and site improvements at the New Braunfels Airport; (2) the purchase of materials, supplies, equipment, machinery, landscaping, land, &amp; rights-of-way for authorized needs and purposes relating to the aforementioned capital infrastructure improvements; and (3) the payment of professional services related to the design, construction, project management, and financing of the aforementioned projects.</t>
  </si>
  <si>
    <t xml:space="preserve">Proceeds from the sale of the Certificates will be used for the purpose of paying contractual obligations of the City to be incurred for making permanent public improvements, to-wit: {1) acquiring, constructing, purchasing, renovating, equipping, enlarging, and improving the City­ owned golf course and related clubhouse improvements, (2) renovation, improvement, and equipment of the City Hall complex facilities (3} the purchase of materials, supplies, equipment, machinery, landscaping, land, and rights-of-way for authorized needs and purposes relating to the aforementioned capital improvements; and (4} paying professional services related to the design, construction, and financing of the aforementioned projects. </t>
  </si>
  <si>
    <t>To refund certain of the City's currently outstanding obligations for debt service savings, and for the purpose of providing street improvements, to construct drainage improvements and construct and equip parks and a recreation center and to pay costs of issuance and expenses related to the Bonds.</t>
  </si>
  <si>
    <t>Proceeds from the sale of the Certificates will be used for the purpose of paying contractual obligations of the City to be incurred for making permanent public improvements, to-wit; (1) constructing, acquiring, purchasing, renovating, equipping, enlarging, and improving the City Hall Complex;(2) constructing street improvements (including utilities repair, replacement, and relocation), curb, gutters, and sidewalk improvements and drainage incidental thereto;(3) the purchase of materals, supplies, equipment, machinery, landscaping, land, and rights-of-way for authorized needs and purposes relating to the aforementioned capital improvements; and (4) the payment of professional serviceds related to the design, construction, project management, and financing of the aforementioned projects.</t>
  </si>
  <si>
    <t xml:space="preserve">Proceeds from the sale of the Certificates will be used for the purpose of paying contractual obligations of the City to be incurred for making permanent public improvements , to-wit: (i) expansion of recreational facilities and related improvements at Das Rec New Braunfels Recreation Center, including gymnasium, aquatic facilities and meeting space; and construction of sports fields artificial turf and field lighting including the construction , replacement or improvement to the land consisting of buildings, equipment, facilities, infrastructure or other expenditures connected therewith and (ii) the payment of professional services in connection therewith including legal, fiscal and engineering fees and the costs of issuing the certificates of obligation. </t>
  </si>
  <si>
    <t>Proceeds from the sale of the Bonds will be used for the purpose of (i) city street, curb, gutter sidewalk, and related drainage (ii) drainage and flood control improvements and facilities at various locations within the City (iii) City parks and other recreational activities and (iv) paying costs associated with the issuance of the Bonds</t>
  </si>
  <si>
    <t xml:space="preserve">Proceeds to provide for the (i) refunding of the Refunded Obligations and (ii) payment of the costs of issuance of the general obligation refunding bonds </t>
  </si>
  <si>
    <t>Proceeds will be utilized to provide for the (i) refunding of the Refunded Obligations, (ii) payment of Project Costs, including certain reimbursement to the Developer, and (iii) payment of the costs of issuance of the 2012 Obligations</t>
  </si>
  <si>
    <t>For the purpose of (1) paying Project Costs, (2) funding a portion at the Required Reserve, and (3) paying Costs of Issuance of the Corporation, all under and pursuant to the authority of the TIRZ Act and all other applicable law. None of the proceeds of the Series 2014 Notes shall be used for the purpose of paying or otherwise providing for educational facilities pursuant to the TIRZ Act.</t>
  </si>
  <si>
    <t>Proceeds from lhe  sale of the Certificates will be used for  the purpose of paying contractual 
obligations or the City lo  be incurred for making permanent public improvements  and   for  other  public purposes,  to-wit (1) acquiring,  constructing, purchasing, renovating, equipping,  
enlarging,  and improving the City-owned  golf course and  related clubhouse improvements. (2) 
renovation, improvement. and  equipment of the City Hall complex facilities (3) the purchase of 
materials. supplies, equipment, machinery, landscaping, land, and rights-of-way  for authorized 
needs and purposes relating to  the aforementioned capital improvements; and (4)  the payment of professional services related to the design, construction, project management, and financing of the aforementioned projects.</t>
  </si>
  <si>
    <t>Proceeds from the sale of the Bonds will be used (1) to refund certain of the City’s currently outstanding obligations, as identified in Schedule I attached hereto (the “Refunded Obligations”), for debt service savings, (2) for the purpose of providing street improvements, to construct drainage improvements and construct and equip parks and a recreation center, and (3) to pay costs of issuance and expenses relating to the Bonds.</t>
  </si>
  <si>
    <t>For the purpose of: (i) design, engineering, architectural and other similar capitalizable costs and expenses incurred for improvement projects to City streets, drainage, parks, public safety facilities, solid waste facilities and libraries; (ii) constructing, improving, renovating, extending, expanding, upgrading and/or developing City streets including right-of-way acquisition, utility relocation, traffic safety and operational improvements related drainage and other transportation related improvements; and, (iii) paying the professional services including fiscal, engineering, architectural and legal fees including the costs associated with the issuance of the Notes.</t>
  </si>
  <si>
    <t>Proceeds from the sale of the Bonds will be used for the purpose of (i) constructing, acquiring, improving, extending, expanding, upgrading and/or developing streets, roads, bridges and intersections including, utility relocation, sidewalks, traffic safety and operational improvements, the purchase of any necessary land, rights]of]way, drainage and other related costs; (ii) constructing, acquiring, improving, renovating, developing and equipping, land and buildings for park and recreational purposes, parkland, scenic easement and trail acquisition, development and improvement and related infrastructure and other costs; (iii) constructing, acquiring, improving, renovating and equipping City public safety facilities for police and fire protection, including the acquisition of any necessary sites and related infrastructure, demolition and other costs; (iv) constructing, renovating, improving, and equipping existing and/or additional City library facilities including acquisition of any necessary sites and related water, wastewater, drainage, streets, sidewalks, parking infrastructure and other related costs and (v) paying costs associated with the issuance of the Bonds.</t>
  </si>
  <si>
    <t>Proceeds from the sale of the Certificates will be used for the purpose of paying contractual obligations of the City to be incurred for making permanent public improvements, to]wit: : (i) design, construction, improvement, organization, and equipping of a sports complex to include multi]purpose fields and playing surfaces for softball, baseball and soccer, as well as other sports, and possible facilities, infrastructure or other expenditures connected therewith, and (ii) the payment of professional services in connection therewith including legal, fiscal and engineering the costs of issuing the certificates of obligation.</t>
  </si>
  <si>
    <t>Proceeds from the sale of the Certificates will be used for the purpose of paying contractual obligations of the City to be incurred for making permanent public improvements, to wit: (i) designing, constructing, improving, and equipping the City's public safety facilities to include a fire station and fire training facility, and possible facilities, infrastructure or other expenditures connected therewith, (ii) constructing and improving the City's water and wastewater facilities including administrative offices and operation center, and (iii) the payment of professional services in connection therewith including legal, fiscal and engineering, and the costs of issuing the Certificates.</t>
  </si>
  <si>
    <t>Proceeds from the sale of the Bonds will be used for the purpose of (i) for the purpose of constructing, acquiring, improving, and upgrading of streets to include the extensions of FM306 and Business 81; (ii) designing, acquiring, constructing, and renovating, improving and equipping park and recreational facilities and projects to include the sports field complex, Comal Cemetery wall stabilization and improvements and all abilities park amenities; (iii) designing acquiring, constructing, renovating, improving and equipping public safety facilities and projects in include two new fire stations and a new police department; (iv) constructing, renovating, improving and equipping city library facilities and projects to include the New Braunfels Public Library ] Westside Community Center Branch; and (v) paying costs associated with the issuance of the Bonds</t>
  </si>
  <si>
    <t xml:space="preserve">Proceeds from the sale of the Bonds will be used for the purpose of (i) refunding certain of the City’s currently outstanding obligations for debt service savings, and (ii) paying costs associated with the issuance of the Bonds </t>
  </si>
  <si>
    <t>Proceeds from the sale of the Notes will be used for the purpose of paying contractual obligations of the City to be incurred for making permanent public improvements, to]wit: (i) Acquisition, installation and upgrades of Citywide technology improvements and equipment, to include network replacement; (ii) acquisition, installation and improvement of public safety equipment and vehicles, to include a new ambulance, replacement of EMS equipment, and replacement of a Police Department video storage system for body cameras; (iii) acquisition, construction and improvement of park and recreational facilities, to include replacement of a restroom at Cypress Bend Park; (iv) acquisition, installation and improvement of City equipment and vehicles, to include a new street paver; and (v) the payment of professional services
therewith including legal, fiscal, engineering and the costs of issuing the Notes.</t>
  </si>
  <si>
    <t>Proceeds from the sale of the Bonds will be used for the purpose of (i) constructing, acquiring, improving extending, expanding, upgrading and/or developing streets, roads, bridges and intersections including, utility relocation, sidewalks, traffic safety and operational improvements, (ii) the purchase of any necessary land, rights]of]way, drainage and other related cots to include Klein Road, Goodwin Lane, Conrads Lane, the extensions of FM306 and Business 81, (iii) a Citywide Streets Improvement Program, (iv) constructing, acquiring, improving, renovating, developing and equipping, land and buildings for park and recreational purposes, parkland, scenic easement (v) trail acquisition, development and improvement and related infrastructure and other costs to include the Sport Field Complex, Comal Cemetery wall stabilization and all park abilities and park amenities, and (vi) paying costs associated with the issuance of the Bonds</t>
  </si>
  <si>
    <t>Proceeds from the sale of the Notes will be used for the purpose of paying contractual obligations of the City to be incurred for making permanent public improvements, to]wit: (i) design, engineering, architectural and other similar capitalizable costs and expenses incurred for improvement projects to City streets, drainage, parks, public safety facilities, solid waste facilities and libraries; (ii) constructing, improving, renovating, extending, expanding, upgrading and/or developing City streets including right ofway acquisition, utility relocation, traffic safety and operational improvements related drainage and other transportation related improvements; and, (iii) paying the professional services including fiscal, engineering, architectural and legal fees including the costs associated with the issuance of the Notes.</t>
  </si>
  <si>
    <t>Proceeds from the sale of the Bonds will be used for the purpose of (i) refunding certain of the City’s currently outstanding obligations for debt service savings, and (ii) paying costs associated with the issuance of the Bonds</t>
  </si>
  <si>
    <t>Proceeds from the sale of the Bonds will be used for the purpose of (i) drainage and flood control improvements and facilities at various locations within the City, (ii) constructing, acquiring, improving, extending, expanding, upgrading ad/or developing streets, roads, bridges and intersections including, utility relocation, sidewalks, traffic safety and operational improvements, the purchase of any necessary land, rights]of]way, drainage, (iii) improving and equipping public safety facilities and (iv) paying costs associated with the issuance of the Bonds</t>
  </si>
  <si>
    <t>Proceeds from the sale of the Notes will be used for the purpose of paying contractual obligations of the City to be incurred for making permanent public improvements, to wit: (i) public safety acquisitions and improvements to include purchasing vehicles and equipment and improving existing fire station facilities, and (ii) paying the professional services including fiscal, engineering, architectural and legal fees including the costs associated with the issuance of the Notes.</t>
  </si>
  <si>
    <t>GO &amp; Ref 2023</t>
  </si>
  <si>
    <t>Tax Notes 2023</t>
  </si>
  <si>
    <t>as of September 30, 2024</t>
  </si>
  <si>
    <t>10/1/2023 - 9/30/2024</t>
  </si>
  <si>
    <t>Population</t>
  </si>
  <si>
    <t>https://www.census.gov/quickfacts/fact/dashboard/newbraunfelscitytexas/PST045222</t>
  </si>
  <si>
    <t>US Census Bureau 2023</t>
  </si>
  <si>
    <t>Tax Notes 2024</t>
  </si>
  <si>
    <t>Proceeds from the sale of the Certificates will be used for the purpose of paying contractual
obligations of the City to be incurred in connection with constructing, improving, designing,
acquiring, including acquiring land, easements and right of way, and equipping the City’s: (i)
park and recreational facilities, and (ii) the payment of professional services in connection
therewith including legal, fiscal and engineering, and the costs of issuing the Certificates.</t>
  </si>
  <si>
    <t>Proceeds from the sale of the Notes will be used for the purpose of paying contractual obligations of the City to be incurred for (i) acquisition and installation of vehicles and equipment for (1) the City’s Public Works, Planning and Development Services and Parks and Recreation departments and (2) public safety, including the police and fire departments and acquisition of a new fire engine, and (ii) paying the professional services associated with the issuance of the Notes.</t>
  </si>
  <si>
    <t>CO Series 2023</t>
  </si>
  <si>
    <t>CO Series 2024</t>
  </si>
  <si>
    <t>Proceeds from the sale of the Bonds will be used for the purpose of (i) providing street improvements, (ii) constructing, acquiring, improving, renovating, developing and equipping, land and buildings for park and recreational purposes, parkland, and other costs to include Mission Hill Park, (iii) constructing, renovating, improving, and equipping existing and/or additional City library facilities including acquisition of any necessary sites and related water, wastewater, drainage, streets, sidewalks, parking infrastructureand other related costs to include a Southeast Library Branch, (iv) refunding certain maturities of the City’s currently outstanding obligations for debt service savings, and (v) paying costs associated with the issuance of the Bonds.</t>
  </si>
  <si>
    <t>Proceeds from the sale of the Certificates will be used for the purpose of paying contractual obligations of the City to be incurred in connection with constructing, improving, designing, acquiring, including acquiring land, easements and right of way, and equipping the City’s: (i) park and recreational facilities to include the Sport Field Complex and (ii) the payment of professional services in connection therewith including legal, fiscal and engineering, and the costs of issuing the Certificates.</t>
  </si>
  <si>
    <t>Proceeds from the sale of the Notes will be used for the purpose of paying contractual obligations of the City to be incurred for (i) acquisition and installation of vehicles and equipment for (1) the City’s Public Works, and Planning and Development Services and Parks and Recreation departments and (2) public safety, including the police and fire departments, and (ii) paying the professional services associated with the issuance of the Notes.</t>
  </si>
  <si>
    <t>Truist Government Finance</t>
  </si>
  <si>
    <t>Proceeds from the sale of the Certificates will be used for the purpose of paying contractual obligations of the City to be incurred for making permanent public improvements, to wit: (i) designing, constructing, improving, and equipping the City's public safety facilities to include a fire station and fire training facility, and possible facilities, infrastructure or other expenditures connected therewith, (iii) the payment of professional services in connection therewith including legal, fiscal and engineering, and the costs of issuing the Certificates.</t>
  </si>
  <si>
    <t>General Obligation Bonds Series 2014</t>
  </si>
  <si>
    <t>General Obligation &amp; Ref Bonds Series 2015</t>
  </si>
  <si>
    <t>General Obligation &amp; Ref Bonds Series 2016</t>
  </si>
  <si>
    <t>General Obligation Ref Series 2017</t>
  </si>
  <si>
    <t>General Obligation Bonds Series 2018</t>
  </si>
  <si>
    <t>General Obligation Bonds Series 2019</t>
  </si>
  <si>
    <t>Certificates of Obligation Series 2014A</t>
  </si>
  <si>
    <t>Certificates of Obligation Series 2014B</t>
  </si>
  <si>
    <t>Certificates of Obligation Series 2015</t>
  </si>
  <si>
    <t>Certificates of Obligation Series 2018</t>
  </si>
  <si>
    <t>Certificates of Obligation Series 2019</t>
  </si>
  <si>
    <t>Certificates of Obligation Series 2020</t>
  </si>
  <si>
    <t>Tax Increment Contract Revenue Improvement and Refunding Obligations Series 2012</t>
  </si>
  <si>
    <t>Tax Increment Contract Revenue Notes Series 2014</t>
  </si>
  <si>
    <t>For the purpose of: (i) purchase of vehicles for the Police Department, including patrol cars and pursuit vehicles, and fleet vehicles for various City departments; and, (ii) paying the professional services including fiscal, engineering, architectural and legal fees including the costs associated with the issuance of the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</si>
</sst>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 #,##0_);_(* \(#,##0\);_(* &quot;-&quot;??_);_(@_)"/>
  </numFmts>
  <fonts count="20"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2"/>
      <name val="Arial"/>
      <family val="2"/>
    </font>
    <font>
      <sz val="12"/>
      <color theme="1"/>
      <name val="Arial"/>
      <family val="2"/>
    </font>
    <font>
      <b/>
      <sz val="12"/>
      <color theme="1"/>
      <name val="Arial"/>
      <family val="2"/>
    </font>
    <font>
      <sz val="12"/>
      <name val="Arial"/>
      <family val="2"/>
    </font>
    <font>
      <sz val="12"/>
      <color theme="0"/>
      <name val="Arial"/>
      <family val="2"/>
    </font>
    <font>
      <sz val="11"/>
      <color theme="1"/>
      <name val="Calibri"/>
      <family val="2"/>
      <scheme val="minor"/>
    </font>
    <font>
      <b/>
      <sz val="16"/>
      <color theme="1"/>
      <name val="Arial"/>
      <family val="2"/>
    </font>
    <font>
      <sz val="12"/>
      <color theme="1"/>
      <name val="Calibri"/>
      <family val="2"/>
      <scheme val="minor"/>
    </font>
    <font>
      <b/>
      <sz val="18"/>
      <color theme="1"/>
      <name val="Calibri"/>
      <family val="2"/>
      <scheme val="minor"/>
    </font>
    <font>
      <b/>
      <sz val="14"/>
      <color theme="1"/>
      <name val="Calibri"/>
      <family val="2"/>
      <scheme val="minor"/>
    </font>
    <font>
      <b/>
      <i/>
      <sz val="12"/>
      <name val="Calibri"/>
      <family val="2"/>
      <scheme val="minor"/>
    </font>
    <font>
      <b/>
      <i/>
      <sz val="12"/>
      <color theme="1"/>
      <name val="Calibri"/>
      <family val="2"/>
      <scheme val="minor"/>
    </font>
    <font>
      <sz val="14"/>
      <color theme="1"/>
      <name val="Calibri"/>
      <family val="2"/>
      <scheme val="minor"/>
    </font>
    <font>
      <b/>
      <sz val="12"/>
      <color theme="0"/>
      <name val="Calibri"/>
      <family val="2"/>
      <scheme val="minor"/>
    </font>
    <font>
      <b/>
      <sz val="12"/>
      <color theme="0"/>
      <name val="Arial"/>
      <family val="2"/>
    </font>
    <font>
      <b/>
      <sz val="1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style="medium">
        <color theme="3"/>
      </bottom>
      <diagonal/>
    </border>
    <border>
      <left style="thin">
        <color indexed="64"/>
      </left>
      <right style="thin">
        <color indexed="64"/>
      </right>
      <top/>
      <bottom style="medium">
        <color theme="3"/>
      </bottom>
      <diagonal/>
    </border>
    <border>
      <left/>
      <right/>
      <top/>
      <bottom style="medium">
        <color theme="3"/>
      </bottom>
      <diagonal/>
    </border>
    <border>
      <left style="medium">
        <color indexed="64"/>
      </left>
      <right style="thin">
        <color indexed="64"/>
      </right>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thin">
        <color indexed="64"/>
      </right>
      <top style="medium">
        <color theme="3"/>
      </top>
      <bottom style="medium">
        <color theme="3"/>
      </bottom>
      <diagonal/>
    </border>
    <border>
      <left style="thin">
        <color indexed="64"/>
      </left>
      <right/>
      <top style="thin">
        <color indexed="64"/>
      </top>
      <bottom style="medium">
        <color theme="3"/>
      </bottom>
      <diagonal/>
    </border>
    <border>
      <left style="medium">
        <color indexed="64"/>
      </left>
      <right/>
      <top style="medium">
        <color theme="3"/>
      </top>
      <bottom style="medium">
        <color theme="3"/>
      </bottom>
      <diagonal/>
    </border>
    <border>
      <left style="thin">
        <color indexed="64"/>
      </left>
      <right style="thin">
        <color indexed="64"/>
      </right>
      <top style="medium">
        <color theme="3"/>
      </top>
      <bottom style="thin">
        <color indexed="64"/>
      </bottom>
      <diagonal/>
    </border>
    <border>
      <left/>
      <right style="thin">
        <color indexed="64"/>
      </right>
      <top style="medium">
        <color theme="3"/>
      </top>
      <bottom/>
      <diagonal/>
    </border>
    <border>
      <left/>
      <right style="thin">
        <color indexed="64"/>
      </right>
      <top/>
      <bottom style="medium">
        <color theme="3"/>
      </bottom>
      <diagonal/>
    </border>
    <border>
      <left style="thin">
        <color indexed="64"/>
      </left>
      <right style="thin">
        <color indexed="64"/>
      </right>
      <top style="medium">
        <color theme="3"/>
      </top>
      <bottom/>
      <diagonal/>
    </border>
    <border>
      <left style="thin">
        <color indexed="64"/>
      </left>
      <right style="thin">
        <color indexed="64"/>
      </right>
      <top style="medium">
        <color theme="3"/>
      </top>
      <bottom style="medium">
        <color indexed="64"/>
      </bottom>
      <diagonal/>
    </border>
    <border>
      <left style="medium">
        <color indexed="64"/>
      </left>
      <right style="thin">
        <color indexed="64"/>
      </right>
      <top style="medium">
        <color theme="3"/>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theme="3"/>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theme="3"/>
      </bottom>
      <diagonal/>
    </border>
  </borders>
  <cellStyleXfs count="3">
    <xf numFmtId="0" fontId="0" fillId="0" borderId="0"/>
    <xf numFmtId="0" fontId="2" fillId="0" borderId="0" applyNumberFormat="0" applyFill="0" applyBorder="0" applyAlignment="0" applyProtection="0"/>
    <xf numFmtId="43" fontId="9" fillId="0" borderId="0" applyFont="0" applyFill="0" applyBorder="0" applyAlignment="0" applyProtection="0"/>
  </cellStyleXfs>
  <cellXfs count="240">
    <xf numFmtId="0" fontId="0" fillId="0" borderId="0" xfId="0"/>
    <xf numFmtId="0" fontId="1" fillId="0" borderId="0" xfId="0" applyFont="1"/>
    <xf numFmtId="0" fontId="3" fillId="0" borderId="0" xfId="0" applyFont="1" applyBorder="1" applyAlignment="1"/>
    <xf numFmtId="0" fontId="5" fillId="0" borderId="0" xfId="0" applyFont="1"/>
    <xf numFmtId="0" fontId="5" fillId="2" borderId="0" xfId="0" applyFont="1" applyFill="1" applyBorder="1" applyAlignment="1">
      <alignment wrapText="1"/>
    </xf>
    <xf numFmtId="0" fontId="5" fillId="0" borderId="1" xfId="0" applyFont="1" applyFill="1" applyBorder="1" applyAlignment="1">
      <alignment wrapText="1"/>
    </xf>
    <xf numFmtId="0" fontId="8" fillId="0" borderId="0" xfId="0" applyFont="1"/>
    <xf numFmtId="164" fontId="0" fillId="4" borderId="1" xfId="0" applyNumberFormat="1" applyFill="1" applyBorder="1" applyAlignment="1">
      <alignment wrapText="1"/>
    </xf>
    <xf numFmtId="165" fontId="0" fillId="4" borderId="1" xfId="2" applyNumberFormat="1" applyFont="1" applyFill="1" applyBorder="1" applyAlignment="1">
      <alignment wrapText="1"/>
    </xf>
    <xf numFmtId="0" fontId="6" fillId="2" borderId="0" xfId="0" applyFont="1" applyFill="1" applyBorder="1" applyAlignment="1">
      <alignment horizontal="center" wrapText="1"/>
    </xf>
    <xf numFmtId="1" fontId="5" fillId="0" borderId="1" xfId="0" applyNumberFormat="1" applyFont="1" applyFill="1" applyBorder="1" applyAlignment="1">
      <alignment wrapText="1"/>
    </xf>
    <xf numFmtId="2" fontId="5" fillId="0" borderId="1" xfId="0" applyNumberFormat="1" applyFont="1" applyFill="1" applyBorder="1" applyAlignment="1">
      <alignment wrapText="1"/>
    </xf>
    <xf numFmtId="0" fontId="2" fillId="0" borderId="1" xfId="1" applyFill="1" applyBorder="1" applyAlignment="1">
      <alignment wrapText="1"/>
    </xf>
    <xf numFmtId="0" fontId="10" fillId="2" borderId="0" xfId="0" applyFont="1" applyFill="1" applyBorder="1" applyAlignment="1"/>
    <xf numFmtId="0" fontId="6" fillId="2" borderId="0" xfId="0" applyFont="1" applyFill="1" applyBorder="1" applyAlignment="1"/>
    <xf numFmtId="0" fontId="6" fillId="2" borderId="0" xfId="0" applyFont="1" applyFill="1" applyBorder="1" applyAlignment="1">
      <alignment wrapText="1"/>
    </xf>
    <xf numFmtId="0" fontId="6" fillId="0" borderId="0" xfId="0" applyFont="1"/>
    <xf numFmtId="0" fontId="6" fillId="6" borderId="2" xfId="0" applyFont="1" applyFill="1" applyBorder="1" applyAlignment="1">
      <alignment horizontal="center" wrapText="1"/>
    </xf>
    <xf numFmtId="0" fontId="7" fillId="2" borderId="1" xfId="1" applyFont="1" applyFill="1" applyBorder="1" applyAlignment="1">
      <alignment horizontal="center" wrapText="1"/>
    </xf>
    <xf numFmtId="0" fontId="15" fillId="7" borderId="7" xfId="0" applyFont="1" applyFill="1" applyBorder="1" applyAlignment="1">
      <alignment wrapText="1"/>
    </xf>
    <xf numFmtId="0" fontId="3" fillId="7" borderId="8" xfId="0" applyFont="1" applyFill="1" applyBorder="1" applyAlignment="1">
      <alignment wrapText="1"/>
    </xf>
    <xf numFmtId="0" fontId="3" fillId="7" borderId="8" xfId="0" applyFont="1" applyFill="1" applyBorder="1"/>
    <xf numFmtId="0" fontId="3" fillId="0" borderId="0" xfId="0" applyFont="1"/>
    <xf numFmtId="0" fontId="16" fillId="0" borderId="0" xfId="0" applyFont="1"/>
    <xf numFmtId="165" fontId="16" fillId="0" borderId="0" xfId="2" applyNumberFormat="1" applyFont="1"/>
    <xf numFmtId="43" fontId="0" fillId="0" borderId="0" xfId="2" applyFont="1"/>
    <xf numFmtId="0" fontId="0" fillId="0" borderId="0" xfId="0"/>
    <xf numFmtId="0" fontId="17" fillId="8" borderId="7" xfId="1" applyFont="1" applyFill="1" applyBorder="1" applyAlignment="1">
      <alignment horizontal="center" wrapText="1"/>
    </xf>
    <xf numFmtId="0" fontId="17" fillId="8" borderId="10" xfId="1" applyFont="1" applyFill="1" applyBorder="1" applyAlignment="1">
      <alignment horizontal="center" wrapText="1"/>
    </xf>
    <xf numFmtId="0" fontId="17" fillId="8" borderId="8" xfId="1" applyFont="1" applyFill="1" applyBorder="1" applyAlignment="1">
      <alignment horizontal="center" wrapText="1"/>
    </xf>
    <xf numFmtId="0" fontId="18" fillId="8" borderId="8" xfId="1" applyFont="1" applyFill="1" applyBorder="1" applyAlignment="1">
      <alignment horizontal="center" wrapText="1"/>
    </xf>
    <xf numFmtId="0" fontId="11" fillId="2" borderId="17" xfId="0" applyFont="1" applyFill="1" applyBorder="1" applyAlignment="1">
      <alignment horizontal="left" wrapText="1"/>
    </xf>
    <xf numFmtId="0" fontId="11" fillId="2" borderId="18" xfId="0" applyFont="1" applyFill="1" applyBorder="1" applyAlignment="1">
      <alignment horizontal="center" vertical="center" wrapText="1"/>
    </xf>
    <xf numFmtId="0" fontId="11" fillId="2" borderId="24" xfId="0" applyFont="1" applyFill="1" applyBorder="1" applyAlignment="1">
      <alignment horizontal="left" wrapText="1"/>
    </xf>
    <xf numFmtId="0" fontId="0" fillId="0" borderId="18" xfId="0" applyBorder="1" applyAlignment="1">
      <alignment horizontal="center" vertical="center"/>
    </xf>
    <xf numFmtId="0" fontId="0" fillId="0" borderId="19" xfId="0" applyBorder="1" applyAlignment="1">
      <alignment wrapText="1"/>
    </xf>
    <xf numFmtId="0" fontId="0" fillId="0" borderId="18" xfId="0" applyBorder="1" applyAlignment="1">
      <alignment horizontal="center" vertical="center"/>
    </xf>
    <xf numFmtId="0" fontId="11" fillId="0" borderId="22" xfId="0" applyFont="1" applyBorder="1" applyAlignment="1">
      <alignment horizontal="left" wrapText="1"/>
    </xf>
    <xf numFmtId="0" fontId="11" fillId="0" borderId="22" xfId="0" applyFont="1" applyBorder="1" applyAlignment="1">
      <alignment horizontal="center" vertical="center" wrapText="1"/>
    </xf>
    <xf numFmtId="0" fontId="11" fillId="0" borderId="18" xfId="0" applyFont="1" applyBorder="1" applyAlignment="1">
      <alignment horizontal="left" wrapText="1"/>
    </xf>
    <xf numFmtId="0" fontId="11" fillId="0" borderId="18" xfId="0" applyFont="1" applyBorder="1" applyAlignment="1">
      <alignment horizontal="center" vertical="center" wrapText="1"/>
    </xf>
    <xf numFmtId="0" fontId="15" fillId="0" borderId="0" xfId="0" applyFont="1" applyAlignment="1">
      <alignment wrapText="1"/>
    </xf>
    <xf numFmtId="0" fontId="3" fillId="0" borderId="0" xfId="0" applyFont="1" applyAlignment="1">
      <alignment wrapText="1"/>
    </xf>
    <xf numFmtId="44" fontId="3" fillId="0" borderId="0" xfId="0" applyNumberFormat="1" applyFont="1" applyAlignment="1">
      <alignment horizontal="center"/>
    </xf>
    <xf numFmtId="0" fontId="3" fillId="0" borderId="0" xfId="0" applyFont="1" applyAlignment="1">
      <alignment horizontal="center"/>
    </xf>
    <xf numFmtId="0" fontId="0" fillId="0" borderId="0" xfId="0" applyAlignment="1">
      <alignment horizontal="center" vertical="center"/>
    </xf>
    <xf numFmtId="0" fontId="11" fillId="0" borderId="1" xfId="0" applyFont="1" applyFill="1" applyBorder="1" applyAlignment="1">
      <alignment horizontal="left"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wrapText="1"/>
    </xf>
    <xf numFmtId="0" fontId="0" fillId="0" borderId="1" xfId="0" applyFill="1" applyBorder="1" applyAlignment="1">
      <alignment horizontal="center"/>
    </xf>
    <xf numFmtId="0" fontId="0" fillId="0" borderId="0" xfId="0" applyFill="1"/>
    <xf numFmtId="0" fontId="0" fillId="0" borderId="21" xfId="0" applyFill="1" applyBorder="1" applyAlignment="1">
      <alignment horizontal="center"/>
    </xf>
    <xf numFmtId="0" fontId="11" fillId="0" borderId="30" xfId="0" applyFont="1" applyFill="1" applyBorder="1" applyAlignment="1">
      <alignment vertical="center" wrapText="1"/>
    </xf>
    <xf numFmtId="0" fontId="11" fillId="0" borderId="29" xfId="0" applyFont="1" applyFill="1" applyBorder="1" applyAlignment="1">
      <alignment horizontal="left" wrapText="1"/>
    </xf>
    <xf numFmtId="0" fontId="11" fillId="0" borderId="29" xfId="0" applyFont="1" applyFill="1" applyBorder="1" applyAlignment="1">
      <alignment horizontal="center" vertical="center" wrapText="1"/>
    </xf>
    <xf numFmtId="0" fontId="11" fillId="0" borderId="29" xfId="0" applyFont="1" applyFill="1" applyBorder="1" applyAlignment="1">
      <alignment horizontal="center" wrapText="1"/>
    </xf>
    <xf numFmtId="0" fontId="0" fillId="0" borderId="29" xfId="0" applyFill="1" applyBorder="1" applyAlignment="1">
      <alignment horizontal="center"/>
    </xf>
    <xf numFmtId="0" fontId="11" fillId="2" borderId="29" xfId="0" applyFont="1" applyFill="1" applyBorder="1" applyAlignment="1">
      <alignment horizontal="center" vertical="center" wrapText="1"/>
    </xf>
    <xf numFmtId="0" fontId="0" fillId="0" borderId="29" xfId="0" applyBorder="1" applyAlignment="1">
      <alignment horizontal="center" vertical="center"/>
    </xf>
    <xf numFmtId="0" fontId="11" fillId="0" borderId="21" xfId="0" applyFont="1" applyFill="1" applyBorder="1" applyAlignment="1">
      <alignment horizontal="left" wrapText="1"/>
    </xf>
    <xf numFmtId="0" fontId="11" fillId="0" borderId="21" xfId="0" applyFont="1" applyFill="1" applyBorder="1" applyAlignment="1">
      <alignment horizontal="center" vertical="center" wrapText="1"/>
    </xf>
    <xf numFmtId="0" fontId="11" fillId="0" borderId="21" xfId="0" applyFont="1" applyFill="1" applyBorder="1" applyAlignment="1">
      <alignment horizontal="center" wrapText="1"/>
    </xf>
    <xf numFmtId="0" fontId="11" fillId="0" borderId="3" xfId="0" applyFont="1" applyFill="1" applyBorder="1" applyAlignment="1">
      <alignment horizontal="left" wrapText="1"/>
    </xf>
    <xf numFmtId="0" fontId="11" fillId="0" borderId="9" xfId="0" applyFont="1" applyFill="1" applyBorder="1" applyAlignment="1">
      <alignment horizontal="center" vertical="center" wrapText="1"/>
    </xf>
    <xf numFmtId="0" fontId="0" fillId="0" borderId="15" xfId="0" applyFill="1" applyBorder="1" applyAlignment="1">
      <alignment horizontal="center"/>
    </xf>
    <xf numFmtId="0" fontId="0" fillId="0" borderId="0" xfId="0" applyFill="1" applyAlignment="1">
      <alignment wrapText="1"/>
    </xf>
    <xf numFmtId="0" fontId="11" fillId="0" borderId="15"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 fillId="0" borderId="0" xfId="0" applyFont="1" applyFill="1" applyBorder="1" applyAlignment="1">
      <alignment horizontal="center"/>
    </xf>
    <xf numFmtId="0" fontId="11" fillId="0" borderId="25" xfId="0" applyFont="1" applyBorder="1" applyAlignment="1">
      <alignment horizontal="left" wrapText="1"/>
    </xf>
    <xf numFmtId="0" fontId="11" fillId="0" borderId="25" xfId="0" applyFont="1" applyBorder="1" applyAlignment="1">
      <alignment horizontal="center" vertical="center" wrapText="1"/>
    </xf>
    <xf numFmtId="0" fontId="0" fillId="0" borderId="25" xfId="0" applyBorder="1" applyAlignment="1">
      <alignment horizontal="center" vertical="center"/>
    </xf>
    <xf numFmtId="0" fontId="11" fillId="0" borderId="18" xfId="0" applyFont="1" applyFill="1" applyBorder="1" applyAlignment="1">
      <alignment horizontal="left" wrapText="1"/>
    </xf>
    <xf numFmtId="0" fontId="11" fillId="0" borderId="18" xfId="0" applyFont="1" applyFill="1" applyBorder="1" applyAlignment="1">
      <alignment horizontal="center" vertical="center" wrapText="1"/>
    </xf>
    <xf numFmtId="165" fontId="11" fillId="2" borderId="18" xfId="0" applyNumberFormat="1" applyFont="1" applyFill="1" applyBorder="1" applyAlignment="1">
      <alignment vertical="center" wrapText="1"/>
    </xf>
    <xf numFmtId="165" fontId="11" fillId="0" borderId="1" xfId="0" applyNumberFormat="1" applyFont="1" applyFill="1" applyBorder="1" applyAlignment="1">
      <alignment wrapText="1"/>
    </xf>
    <xf numFmtId="165" fontId="11" fillId="0" borderId="29" xfId="0" applyNumberFormat="1" applyFont="1" applyFill="1" applyBorder="1" applyAlignment="1">
      <alignment wrapText="1"/>
    </xf>
    <xf numFmtId="165" fontId="11" fillId="2" borderId="25" xfId="0" applyNumberFormat="1" applyFont="1" applyFill="1" applyBorder="1" applyAlignment="1">
      <alignment vertical="center" wrapText="1"/>
    </xf>
    <xf numFmtId="165" fontId="11" fillId="2" borderId="29" xfId="0" applyNumberFormat="1" applyFont="1" applyFill="1" applyBorder="1" applyAlignment="1">
      <alignment vertical="center" wrapText="1"/>
    </xf>
    <xf numFmtId="165" fontId="15" fillId="7" borderId="8" xfId="0" applyNumberFormat="1" applyFont="1" applyFill="1" applyBorder="1" applyAlignment="1">
      <alignment horizontal="center"/>
    </xf>
    <xf numFmtId="165" fontId="11" fillId="0" borderId="18" xfId="0" applyNumberFormat="1" applyFont="1" applyBorder="1" applyAlignment="1">
      <alignment vertical="center" wrapText="1"/>
    </xf>
    <xf numFmtId="165" fontId="11" fillId="0" borderId="1" xfId="0" applyNumberFormat="1" applyFont="1" applyFill="1" applyBorder="1" applyAlignment="1">
      <alignment horizontal="center" wrapText="1"/>
    </xf>
    <xf numFmtId="165" fontId="11" fillId="0" borderId="22" xfId="0" applyNumberFormat="1" applyFont="1" applyBorder="1" applyAlignment="1">
      <alignment vertical="center" wrapText="1"/>
    </xf>
    <xf numFmtId="165" fontId="11" fillId="0" borderId="29" xfId="0" applyNumberFormat="1" applyFont="1" applyFill="1" applyBorder="1" applyAlignment="1">
      <alignment vertical="center" wrapText="1"/>
    </xf>
    <xf numFmtId="165" fontId="11" fillId="0" borderId="29" xfId="0" applyNumberFormat="1" applyFont="1" applyFill="1" applyBorder="1" applyAlignment="1">
      <alignment horizontal="center" wrapText="1"/>
    </xf>
    <xf numFmtId="165" fontId="11" fillId="0" borderId="25" xfId="0" applyNumberFormat="1" applyFont="1" applyBorder="1" applyAlignment="1">
      <alignment vertical="center" wrapText="1"/>
    </xf>
    <xf numFmtId="165" fontId="11" fillId="0" borderId="29" xfId="0" applyNumberFormat="1" applyFont="1" applyBorder="1" applyAlignment="1">
      <alignment vertical="center" wrapText="1"/>
    </xf>
    <xf numFmtId="165" fontId="11" fillId="0" borderId="13" xfId="0" applyNumberFormat="1" applyFont="1" applyBorder="1" applyAlignment="1">
      <alignment vertical="center" wrapText="1"/>
    </xf>
    <xf numFmtId="165" fontId="11" fillId="0" borderId="21" xfId="0" applyNumberFormat="1" applyFont="1" applyFill="1" applyBorder="1" applyAlignment="1">
      <alignment horizontal="center" wrapText="1"/>
    </xf>
    <xf numFmtId="165" fontId="11" fillId="0" borderId="21" xfId="0" applyNumberFormat="1" applyFont="1" applyFill="1" applyBorder="1" applyAlignment="1">
      <alignment wrapText="1"/>
    </xf>
    <xf numFmtId="165" fontId="11" fillId="0" borderId="18" xfId="0" applyNumberFormat="1" applyFont="1" applyFill="1" applyBorder="1" applyAlignment="1">
      <alignment vertical="center" wrapText="1"/>
    </xf>
    <xf numFmtId="43" fontId="0" fillId="0" borderId="0" xfId="2" applyFont="1" applyFill="1"/>
    <xf numFmtId="0" fontId="0" fillId="0" borderId="0" xfId="0" applyAlignment="1">
      <alignment wrapText="1"/>
    </xf>
    <xf numFmtId="0" fontId="19" fillId="9" borderId="31" xfId="1" applyFont="1" applyFill="1" applyBorder="1" applyAlignment="1">
      <alignment horizontal="center" wrapText="1"/>
    </xf>
    <xf numFmtId="0" fontId="17" fillId="9" borderId="32" xfId="1" applyFont="1" applyFill="1" applyBorder="1" applyAlignment="1">
      <alignment horizontal="center" wrapText="1"/>
    </xf>
    <xf numFmtId="0" fontId="17" fillId="9" borderId="13" xfId="1" applyFont="1" applyFill="1" applyBorder="1" applyAlignment="1">
      <alignment horizontal="center" wrapText="1"/>
    </xf>
    <xf numFmtId="0" fontId="18" fillId="9" borderId="13" xfId="1" applyFont="1" applyFill="1" applyBorder="1" applyAlignment="1">
      <alignment horizontal="center" wrapText="1"/>
    </xf>
    <xf numFmtId="0" fontId="18" fillId="9" borderId="0" xfId="1" applyFont="1" applyFill="1" applyBorder="1" applyAlignment="1">
      <alignment horizontal="center" wrapText="1"/>
    </xf>
    <xf numFmtId="0" fontId="0" fillId="9" borderId="0" xfId="0" applyFill="1" applyAlignment="1">
      <alignment wrapText="1"/>
    </xf>
    <xf numFmtId="0" fontId="11" fillId="9" borderId="17" xfId="0" applyFont="1" applyFill="1" applyBorder="1" applyAlignment="1">
      <alignment horizontal="left" wrapText="1"/>
    </xf>
    <xf numFmtId="0" fontId="11" fillId="9" borderId="18" xfId="0" applyFont="1" applyFill="1" applyBorder="1" applyAlignment="1">
      <alignment horizontal="left" wrapText="1"/>
    </xf>
    <xf numFmtId="0" fontId="11" fillId="9" borderId="18" xfId="0" applyFont="1" applyFill="1" applyBorder="1" applyAlignment="1">
      <alignment horizontal="center" vertical="center" wrapText="1"/>
    </xf>
    <xf numFmtId="43" fontId="11" fillId="9" borderId="18" xfId="0" applyNumberFormat="1" applyFont="1" applyFill="1" applyBorder="1" applyAlignment="1">
      <alignment vertical="center" wrapText="1"/>
    </xf>
    <xf numFmtId="0" fontId="0" fillId="9" borderId="18" xfId="0" applyFill="1" applyBorder="1" applyAlignment="1">
      <alignment horizontal="center" vertical="center" wrapText="1"/>
    </xf>
    <xf numFmtId="43" fontId="0" fillId="9" borderId="18" xfId="2" applyFont="1" applyFill="1" applyBorder="1" applyAlignment="1">
      <alignment horizontal="center" vertical="center" wrapText="1"/>
    </xf>
    <xf numFmtId="0" fontId="0" fillId="9" borderId="19" xfId="0" applyFill="1" applyBorder="1" applyAlignment="1">
      <alignment wrapText="1"/>
    </xf>
    <xf numFmtId="0" fontId="11" fillId="6" borderId="17" xfId="0" applyFont="1" applyFill="1" applyBorder="1" applyAlignment="1">
      <alignment horizontal="left" wrapText="1"/>
    </xf>
    <xf numFmtId="0" fontId="11" fillId="6" borderId="18" xfId="0" applyFont="1" applyFill="1" applyBorder="1" applyAlignment="1">
      <alignment horizontal="left" wrapText="1"/>
    </xf>
    <xf numFmtId="0" fontId="11" fillId="6" borderId="18" xfId="0" applyFont="1" applyFill="1" applyBorder="1" applyAlignment="1">
      <alignment horizontal="center" vertical="center" wrapText="1"/>
    </xf>
    <xf numFmtId="43" fontId="0" fillId="6" borderId="13" xfId="2" applyFont="1" applyFill="1" applyBorder="1" applyAlignment="1">
      <alignment horizontal="center" vertical="center" wrapText="1"/>
    </xf>
    <xf numFmtId="0" fontId="0" fillId="6" borderId="0" xfId="0" applyFill="1" applyBorder="1" applyAlignment="1">
      <alignment wrapText="1"/>
    </xf>
    <xf numFmtId="0" fontId="0" fillId="6" borderId="18" xfId="0" applyFill="1" applyBorder="1" applyAlignment="1">
      <alignment horizontal="center" vertical="center" wrapText="1"/>
    </xf>
    <xf numFmtId="0" fontId="0" fillId="6" borderId="0" xfId="0" applyFill="1" applyAlignment="1">
      <alignment wrapText="1"/>
    </xf>
    <xf numFmtId="165" fontId="11" fillId="6" borderId="29" xfId="0" applyNumberFormat="1" applyFont="1" applyFill="1" applyBorder="1" applyAlignment="1">
      <alignment vertical="center" wrapText="1"/>
    </xf>
    <xf numFmtId="0" fontId="11" fillId="6" borderId="29" xfId="0" applyFont="1" applyFill="1" applyBorder="1" applyAlignment="1">
      <alignment horizontal="center" vertical="center" wrapText="1"/>
    </xf>
    <xf numFmtId="0" fontId="0" fillId="6" borderId="29" xfId="0" applyFill="1" applyBorder="1" applyAlignment="1">
      <alignment horizontal="center" vertical="center" wrapText="1"/>
    </xf>
    <xf numFmtId="0" fontId="3" fillId="6" borderId="17" xfId="0" applyFont="1" applyFill="1" applyBorder="1" applyAlignment="1">
      <alignment horizontal="left"/>
    </xf>
    <xf numFmtId="0" fontId="3" fillId="6" borderId="18" xfId="0" applyFont="1" applyFill="1" applyBorder="1" applyAlignment="1">
      <alignment horizontal="left" wrapText="1"/>
    </xf>
    <xf numFmtId="0" fontId="3" fillId="6" borderId="18" xfId="0" applyFont="1" applyFill="1" applyBorder="1" applyAlignment="1">
      <alignment horizontal="center" vertical="center" wrapText="1"/>
    </xf>
    <xf numFmtId="43" fontId="3" fillId="6" borderId="13" xfId="0" applyNumberFormat="1" applyFont="1" applyFill="1" applyBorder="1" applyAlignment="1">
      <alignment vertical="center" wrapText="1"/>
    </xf>
    <xf numFmtId="0" fontId="3" fillId="6" borderId="13" xfId="0" applyFont="1" applyFill="1" applyBorder="1" applyAlignment="1">
      <alignment horizontal="center" vertical="center" wrapText="1"/>
    </xf>
    <xf numFmtId="0" fontId="1" fillId="6" borderId="13" xfId="0" applyFont="1" applyFill="1" applyBorder="1" applyAlignment="1">
      <alignment horizontal="center" vertical="center" wrapText="1"/>
    </xf>
    <xf numFmtId="43" fontId="1" fillId="6" borderId="13" xfId="2" applyFont="1" applyFill="1" applyBorder="1" applyAlignment="1">
      <alignment horizontal="center" vertical="center" wrapText="1"/>
    </xf>
    <xf numFmtId="0" fontId="1" fillId="6" borderId="0" xfId="0" applyFont="1" applyFill="1" applyBorder="1" applyAlignment="1">
      <alignment wrapText="1"/>
    </xf>
    <xf numFmtId="0" fontId="1" fillId="6" borderId="18" xfId="0" applyFont="1" applyFill="1" applyBorder="1" applyAlignment="1">
      <alignment horizontal="center" vertical="center" wrapText="1"/>
    </xf>
    <xf numFmtId="0" fontId="1" fillId="6" borderId="0" xfId="0" applyFont="1" applyFill="1" applyAlignment="1">
      <alignment wrapText="1"/>
    </xf>
    <xf numFmtId="0" fontId="11" fillId="0" borderId="17" xfId="0" applyFont="1" applyFill="1" applyBorder="1" applyAlignment="1">
      <alignment horizontal="left" wrapText="1"/>
    </xf>
    <xf numFmtId="43" fontId="11" fillId="0" borderId="13" xfId="0" applyNumberFormat="1" applyFont="1" applyFill="1" applyBorder="1" applyAlignment="1">
      <alignment vertical="center" wrapText="1"/>
    </xf>
    <xf numFmtId="0" fontId="11" fillId="0" borderId="13" xfId="0" applyFont="1" applyFill="1" applyBorder="1" applyAlignment="1">
      <alignment horizontal="center" vertical="center" wrapText="1"/>
    </xf>
    <xf numFmtId="0" fontId="0" fillId="0" borderId="13" xfId="0" applyFill="1" applyBorder="1" applyAlignment="1">
      <alignment horizontal="center" vertical="center" wrapText="1"/>
    </xf>
    <xf numFmtId="43" fontId="0" fillId="0" borderId="13" xfId="2" applyFont="1" applyFill="1" applyBorder="1" applyAlignment="1">
      <alignment horizontal="center" vertical="center" wrapText="1"/>
    </xf>
    <xf numFmtId="0" fontId="0" fillId="0" borderId="0" xfId="0" applyFill="1" applyBorder="1" applyAlignment="1">
      <alignment wrapText="1"/>
    </xf>
    <xf numFmtId="0" fontId="0" fillId="0" borderId="18" xfId="0" applyFill="1" applyBorder="1" applyAlignment="1">
      <alignment horizontal="center" vertical="center" wrapText="1"/>
    </xf>
    <xf numFmtId="165" fontId="11" fillId="0" borderId="13" xfId="0" applyNumberFormat="1" applyFont="1" applyFill="1" applyBorder="1" applyAlignment="1">
      <alignment vertical="center" wrapText="1"/>
    </xf>
    <xf numFmtId="44" fontId="3" fillId="0" borderId="0" xfId="0" applyNumberFormat="1" applyFont="1" applyFill="1" applyAlignment="1">
      <alignment horizontal="center"/>
    </xf>
    <xf numFmtId="165" fontId="11" fillId="0" borderId="25" xfId="0" applyNumberFormat="1" applyFont="1" applyFill="1" applyBorder="1" applyAlignment="1">
      <alignment vertical="center" wrapText="1"/>
    </xf>
    <xf numFmtId="0" fontId="1" fillId="0" borderId="0" xfId="0" applyFont="1" applyFill="1" applyBorder="1"/>
    <xf numFmtId="0" fontId="0" fillId="0" borderId="35" xfId="0" applyBorder="1" applyAlignment="1">
      <alignment horizontal="center" vertical="center"/>
    </xf>
    <xf numFmtId="165" fontId="15" fillId="7" borderId="34" xfId="0" applyNumberFormat="1" applyFont="1" applyFill="1" applyBorder="1" applyAlignment="1">
      <alignment horizontal="center"/>
    </xf>
    <xf numFmtId="0" fontId="11" fillId="2" borderId="8" xfId="0" applyFont="1" applyFill="1" applyBorder="1" applyAlignment="1">
      <alignment horizontal="center" vertical="center" wrapText="1"/>
    </xf>
    <xf numFmtId="0" fontId="0" fillId="0" borderId="8" xfId="0" applyBorder="1" applyAlignment="1">
      <alignment horizontal="center" vertical="center"/>
    </xf>
    <xf numFmtId="0" fontId="11" fillId="2" borderId="4" xfId="0" applyFont="1" applyFill="1" applyBorder="1" applyAlignment="1">
      <alignment horizontal="left" wrapText="1"/>
    </xf>
    <xf numFmtId="0" fontId="11" fillId="0" borderId="8" xfId="0" applyFont="1" applyBorder="1" applyAlignment="1">
      <alignment horizontal="left" wrapText="1"/>
    </xf>
    <xf numFmtId="0" fontId="11" fillId="0" borderId="8" xfId="0" applyFont="1" applyBorder="1" applyAlignment="1">
      <alignment horizontal="center" vertical="center" wrapText="1"/>
    </xf>
    <xf numFmtId="165" fontId="11" fillId="0" borderId="8" xfId="0" applyNumberFormat="1" applyFont="1" applyBorder="1" applyAlignment="1">
      <alignment vertical="center" wrapText="1"/>
    </xf>
    <xf numFmtId="165" fontId="11" fillId="0" borderId="8" xfId="0" applyNumberFormat="1" applyFont="1" applyFill="1" applyBorder="1" applyAlignment="1">
      <alignment vertical="center" wrapText="1"/>
    </xf>
    <xf numFmtId="165" fontId="11" fillId="2" borderId="8" xfId="0" applyNumberFormat="1" applyFont="1" applyFill="1" applyBorder="1" applyAlignment="1">
      <alignment vertical="center" wrapText="1"/>
    </xf>
    <xf numFmtId="0" fontId="0" fillId="0" borderId="11" xfId="0" applyBorder="1" applyAlignment="1">
      <alignment horizontal="center" vertical="center"/>
    </xf>
    <xf numFmtId="165" fontId="11" fillId="0" borderId="3" xfId="0" applyNumberFormat="1" applyFont="1" applyFill="1" applyBorder="1" applyAlignment="1">
      <alignment horizontal="center" wrapText="1"/>
    </xf>
    <xf numFmtId="165" fontId="11" fillId="0" borderId="3" xfId="0" applyNumberFormat="1" applyFont="1" applyFill="1" applyBorder="1" applyAlignment="1">
      <alignment wrapText="1"/>
    </xf>
    <xf numFmtId="0" fontId="11" fillId="0" borderId="3" xfId="0" applyFont="1" applyFill="1" applyBorder="1" applyAlignment="1">
      <alignment horizontal="center" wrapText="1"/>
    </xf>
    <xf numFmtId="0" fontId="0" fillId="0" borderId="9" xfId="0" applyFill="1" applyBorder="1" applyAlignment="1">
      <alignment horizontal="center"/>
    </xf>
    <xf numFmtId="0" fontId="0" fillId="0" borderId="35" xfId="0" applyFill="1" applyBorder="1" applyAlignment="1">
      <alignment horizontal="center"/>
    </xf>
    <xf numFmtId="0" fontId="17" fillId="5" borderId="36" xfId="1" applyFont="1" applyFill="1" applyBorder="1" applyAlignment="1">
      <alignment horizontal="center" wrapText="1"/>
    </xf>
    <xf numFmtId="0" fontId="17" fillId="5" borderId="37" xfId="1" applyFont="1" applyFill="1" applyBorder="1" applyAlignment="1">
      <alignment horizontal="center" wrapText="1"/>
    </xf>
    <xf numFmtId="0" fontId="17" fillId="5" borderId="12" xfId="1" applyFont="1" applyFill="1" applyBorder="1" applyAlignment="1">
      <alignment horizontal="center" wrapText="1"/>
    </xf>
    <xf numFmtId="0" fontId="18" fillId="5" borderId="12" xfId="1" applyFont="1" applyFill="1" applyBorder="1" applyAlignment="1">
      <alignment horizontal="center" wrapText="1"/>
    </xf>
    <xf numFmtId="0" fontId="15" fillId="9" borderId="29" xfId="0" applyFont="1" applyFill="1" applyBorder="1" applyAlignment="1">
      <alignment wrapText="1"/>
    </xf>
    <xf numFmtId="0" fontId="3" fillId="9" borderId="29" xfId="0" applyFont="1" applyFill="1" applyBorder="1" applyAlignment="1">
      <alignment wrapText="1"/>
    </xf>
    <xf numFmtId="0" fontId="3" fillId="9" borderId="29" xfId="0" applyFont="1" applyFill="1" applyBorder="1"/>
    <xf numFmtId="165" fontId="3" fillId="9" borderId="29" xfId="0" applyNumberFormat="1" applyFont="1" applyFill="1" applyBorder="1" applyAlignment="1">
      <alignment horizontal="center"/>
    </xf>
    <xf numFmtId="0" fontId="15" fillId="9" borderId="7" xfId="0" applyFont="1" applyFill="1" applyBorder="1" applyAlignment="1">
      <alignment wrapText="1"/>
    </xf>
    <xf numFmtId="0" fontId="3" fillId="9" borderId="8" xfId="0" applyFont="1" applyFill="1" applyBorder="1" applyAlignment="1">
      <alignment wrapText="1"/>
    </xf>
    <xf numFmtId="0" fontId="3" fillId="9" borderId="8" xfId="0" applyFont="1" applyFill="1" applyBorder="1"/>
    <xf numFmtId="165" fontId="3" fillId="9" borderId="8" xfId="0" applyNumberFormat="1" applyFont="1" applyFill="1" applyBorder="1" applyAlignment="1">
      <alignment horizontal="center"/>
    </xf>
    <xf numFmtId="0" fontId="3" fillId="0" borderId="40" xfId="0" applyFont="1" applyFill="1" applyBorder="1" applyAlignment="1">
      <alignment horizontal="center"/>
    </xf>
    <xf numFmtId="0" fontId="3" fillId="0" borderId="14" xfId="0" applyFont="1" applyFill="1" applyBorder="1" applyAlignment="1">
      <alignment horizontal="center"/>
    </xf>
    <xf numFmtId="165" fontId="11" fillId="0" borderId="18" xfId="0" applyNumberFormat="1" applyFont="1" applyFill="1" applyBorder="1" applyAlignment="1">
      <alignment vertical="center" wrapText="1"/>
    </xf>
    <xf numFmtId="0" fontId="11" fillId="2" borderId="18" xfId="0" applyFont="1" applyFill="1" applyBorder="1" applyAlignment="1">
      <alignment horizontal="center" vertical="center" wrapText="1"/>
    </xf>
    <xf numFmtId="0" fontId="0" fillId="0" borderId="0" xfId="0" applyAlignment="1">
      <alignment horizontal="right"/>
    </xf>
    <xf numFmtId="165" fontId="0" fillId="0" borderId="0" xfId="2" applyNumberFormat="1" applyFont="1"/>
    <xf numFmtId="14" fontId="0" fillId="0" borderId="0" xfId="0" applyNumberFormat="1"/>
    <xf numFmtId="0" fontId="0" fillId="4" borderId="1" xfId="0" applyFill="1" applyBorder="1" applyAlignment="1">
      <alignment horizontal="left" wrapText="1"/>
    </xf>
    <xf numFmtId="0" fontId="2" fillId="0" borderId="0" xfId="1"/>
    <xf numFmtId="0" fontId="0" fillId="0" borderId="8" xfId="0" applyBorder="1" applyAlignment="1">
      <alignment vertical="top" wrapText="1"/>
    </xf>
    <xf numFmtId="0" fontId="0" fillId="0" borderId="35" xfId="0" applyFill="1" applyBorder="1" applyAlignment="1">
      <alignment vertical="top" wrapText="1"/>
    </xf>
    <xf numFmtId="0" fontId="0" fillId="0" borderId="35" xfId="0" applyBorder="1" applyAlignment="1">
      <alignment vertical="top" wrapText="1"/>
    </xf>
    <xf numFmtId="0" fontId="11" fillId="2" borderId="18" xfId="0" applyFont="1" applyFill="1" applyBorder="1" applyAlignment="1">
      <alignment horizontal="center" vertical="center" wrapText="1"/>
    </xf>
    <xf numFmtId="165" fontId="11" fillId="0" borderId="18" xfId="0" applyNumberFormat="1" applyFont="1" applyFill="1" applyBorder="1" applyAlignment="1">
      <alignment vertical="center" wrapText="1"/>
    </xf>
    <xf numFmtId="0" fontId="0" fillId="0" borderId="12" xfId="0" applyFill="1" applyBorder="1" applyAlignment="1">
      <alignment horizontal="center" vertical="center"/>
    </xf>
    <xf numFmtId="0" fontId="11" fillId="2" borderId="31" xfId="0" applyFont="1" applyFill="1" applyBorder="1" applyAlignment="1">
      <alignment horizontal="left" wrapText="1"/>
    </xf>
    <xf numFmtId="0" fontId="11" fillId="2" borderId="36" xfId="0" applyFont="1" applyFill="1" applyBorder="1" applyAlignment="1">
      <alignment horizontal="left" vertical="center" wrapText="1"/>
    </xf>
    <xf numFmtId="0" fontId="0" fillId="0" borderId="12" xfId="0" applyBorder="1" applyAlignment="1">
      <alignment horizontal="left" vertical="top"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4" fillId="0" borderId="0" xfId="0" applyFont="1" applyAlignment="1">
      <alignment horizontal="left" wrapText="1"/>
    </xf>
    <xf numFmtId="0" fontId="6" fillId="6" borderId="3" xfId="0" applyFont="1" applyFill="1" applyBorder="1" applyAlignment="1">
      <alignment horizontal="center"/>
    </xf>
    <xf numFmtId="0" fontId="6" fillId="6" borderId="3" xfId="0" applyFont="1" applyFill="1" applyBorder="1" applyAlignment="1">
      <alignment horizontal="center" wrapText="1"/>
    </xf>
    <xf numFmtId="0" fontId="4" fillId="6" borderId="3" xfId="1" applyFont="1" applyFill="1" applyBorder="1" applyAlignment="1">
      <alignment horizontal="center" wrapText="1"/>
    </xf>
    <xf numFmtId="0" fontId="4" fillId="6" borderId="2" xfId="1" applyFont="1" applyFill="1" applyBorder="1" applyAlignment="1">
      <alignment horizontal="center" wrapText="1"/>
    </xf>
    <xf numFmtId="0" fontId="6" fillId="6" borderId="2" xfId="0" applyFont="1" applyFill="1" applyBorder="1" applyAlignment="1">
      <alignment horizontal="center"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6" fillId="6" borderId="2" xfId="0" applyFont="1" applyFill="1" applyBorder="1" applyAlignment="1">
      <alignment horizontal="center"/>
    </xf>
    <xf numFmtId="0" fontId="6" fillId="6" borderId="1" xfId="0" applyFont="1" applyFill="1" applyBorder="1" applyAlignment="1">
      <alignment horizontal="center" wrapText="1"/>
    </xf>
    <xf numFmtId="0" fontId="10" fillId="2" borderId="0" xfId="0" applyFont="1" applyFill="1" applyBorder="1" applyAlignment="1">
      <alignment horizontal="center"/>
    </xf>
    <xf numFmtId="0" fontId="6" fillId="2" borderId="0" xfId="0" applyFont="1" applyFill="1" applyBorder="1" applyAlignment="1">
      <alignment horizontal="center"/>
    </xf>
    <xf numFmtId="0" fontId="6" fillId="2" borderId="0" xfId="0" applyFont="1" applyFill="1" applyBorder="1" applyAlignment="1">
      <alignment horizontal="center" wrapText="1"/>
    </xf>
    <xf numFmtId="0" fontId="0" fillId="0" borderId="3" xfId="0" applyBorder="1" applyAlignment="1">
      <alignment horizontal="center" vertical="center"/>
    </xf>
    <xf numFmtId="0" fontId="0" fillId="0" borderId="39" xfId="0" applyBorder="1" applyAlignment="1">
      <alignment horizontal="center" vertical="center"/>
    </xf>
    <xf numFmtId="0" fontId="11" fillId="2" borderId="2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0" fillId="0" borderId="38" xfId="0" applyFill="1" applyBorder="1" applyAlignment="1">
      <alignment horizontal="center" vertical="center"/>
    </xf>
    <xf numFmtId="0" fontId="0" fillId="0" borderId="1" xfId="0" applyFill="1" applyBorder="1" applyAlignment="1">
      <alignment horizontal="center" vertical="center"/>
    </xf>
    <xf numFmtId="0" fontId="0" fillId="0" borderId="39" xfId="0" applyFill="1" applyBorder="1" applyAlignment="1">
      <alignment horizontal="center" vertical="center"/>
    </xf>
    <xf numFmtId="0" fontId="0" fillId="0" borderId="38" xfId="0" applyFill="1" applyBorder="1" applyAlignment="1">
      <alignment horizontal="left" vertical="top" wrapText="1"/>
    </xf>
    <xf numFmtId="0" fontId="0" fillId="0" borderId="1" xfId="0" applyFill="1" applyBorder="1" applyAlignment="1">
      <alignment horizontal="left" vertical="top" wrapText="1"/>
    </xf>
    <xf numFmtId="0" fontId="0" fillId="0" borderId="39" xfId="0" applyFill="1" applyBorder="1" applyAlignment="1">
      <alignment horizontal="left" vertical="top" wrapText="1"/>
    </xf>
    <xf numFmtId="0" fontId="12" fillId="2" borderId="0" xfId="0" applyFont="1" applyFill="1" applyAlignment="1">
      <alignment horizontal="center"/>
    </xf>
    <xf numFmtId="0" fontId="13" fillId="2" borderId="0" xfId="0" applyFont="1" applyFill="1" applyAlignment="1">
      <alignment horizontal="center"/>
    </xf>
    <xf numFmtId="0" fontId="13" fillId="2" borderId="0" xfId="0" applyFont="1" applyFill="1" applyAlignment="1">
      <alignment horizontal="center" wrapText="1"/>
    </xf>
    <xf numFmtId="0" fontId="11" fillId="0" borderId="16" xfId="0" applyFont="1" applyFill="1" applyBorder="1" applyAlignment="1">
      <alignment horizontal="left" vertical="center" wrapText="1"/>
    </xf>
    <xf numFmtId="0" fontId="11" fillId="0" borderId="20" xfId="0" applyFont="1" applyFill="1" applyBorder="1" applyAlignment="1">
      <alignment horizontal="left" vertical="center" wrapText="1"/>
    </xf>
    <xf numFmtId="165" fontId="11" fillId="0" borderId="3"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165" fontId="11" fillId="0" borderId="21" xfId="0" applyNumberFormat="1" applyFont="1" applyFill="1" applyBorder="1" applyAlignment="1">
      <alignment horizontal="center" vertical="center" wrapText="1"/>
    </xf>
    <xf numFmtId="0" fontId="14" fillId="6" borderId="4" xfId="1" applyFont="1" applyFill="1" applyBorder="1" applyAlignment="1">
      <alignment horizontal="left" wrapText="1"/>
    </xf>
    <xf numFmtId="0" fontId="14" fillId="6" borderId="5" xfId="1" applyFont="1" applyFill="1" applyBorder="1" applyAlignment="1">
      <alignment horizontal="left" wrapText="1"/>
    </xf>
    <xf numFmtId="0" fontId="14" fillId="6" borderId="6" xfId="1" applyFont="1" applyFill="1" applyBorder="1" applyAlignment="1">
      <alignment horizontal="left" wrapText="1"/>
    </xf>
    <xf numFmtId="0" fontId="14" fillId="0" borderId="0" xfId="1" applyFont="1" applyFill="1" applyBorder="1" applyAlignment="1">
      <alignment horizontal="left" wrapText="1"/>
    </xf>
    <xf numFmtId="0" fontId="11" fillId="0" borderId="26" xfId="0" applyFont="1" applyFill="1" applyBorder="1" applyAlignment="1">
      <alignment horizontal="left" vertical="center" wrapText="1"/>
    </xf>
    <xf numFmtId="0" fontId="11" fillId="0" borderId="27" xfId="0" applyFont="1" applyFill="1" applyBorder="1" applyAlignment="1">
      <alignment horizontal="left" vertical="center" wrapText="1"/>
    </xf>
    <xf numFmtId="165" fontId="11" fillId="0" borderId="18" xfId="0" applyNumberFormat="1" applyFont="1" applyFill="1" applyBorder="1" applyAlignment="1">
      <alignment vertical="center" wrapText="1"/>
    </xf>
    <xf numFmtId="0" fontId="0" fillId="0" borderId="39" xfId="0" applyFill="1" applyBorder="1" applyAlignment="1">
      <alignment horizontal="center"/>
    </xf>
    <xf numFmtId="0" fontId="11" fillId="2" borderId="33" xfId="0" applyFont="1" applyFill="1" applyBorder="1" applyAlignment="1">
      <alignment horizontal="left" vertical="center" wrapText="1"/>
    </xf>
    <xf numFmtId="0" fontId="11" fillId="2" borderId="20" xfId="0" applyFont="1" applyFill="1" applyBorder="1" applyAlignment="1">
      <alignment horizontal="left" vertical="center" wrapText="1"/>
    </xf>
    <xf numFmtId="165" fontId="11" fillId="0" borderId="18" xfId="0" applyNumberFormat="1" applyFont="1" applyBorder="1" applyAlignment="1">
      <alignment horizontal="center" vertical="center" wrapText="1"/>
    </xf>
    <xf numFmtId="0" fontId="0" fillId="0" borderId="3" xfId="0" applyFill="1" applyBorder="1" applyAlignment="1">
      <alignment horizontal="left" vertical="top" wrapText="1"/>
    </xf>
    <xf numFmtId="165" fontId="11" fillId="0" borderId="1" xfId="0" applyNumberFormat="1" applyFont="1" applyFill="1" applyBorder="1" applyAlignment="1">
      <alignment vertical="center" wrapText="1"/>
    </xf>
    <xf numFmtId="165" fontId="11" fillId="0" borderId="13" xfId="0" applyNumberFormat="1" applyFont="1" applyBorder="1" applyAlignment="1">
      <alignment horizontal="center" vertical="center" wrapText="1"/>
    </xf>
    <xf numFmtId="0" fontId="0" fillId="0" borderId="13" xfId="0" applyBorder="1" applyAlignment="1">
      <alignment horizontal="center" vertical="center"/>
    </xf>
    <xf numFmtId="0" fontId="0" fillId="0" borderId="1" xfId="0" applyFill="1" applyBorder="1" applyAlignment="1">
      <alignment horizontal="center"/>
    </xf>
    <xf numFmtId="0" fontId="0" fillId="0" borderId="13"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center"/>
    </xf>
    <xf numFmtId="0" fontId="11" fillId="2" borderId="41" xfId="0" applyFont="1" applyFill="1" applyBorder="1" applyAlignment="1">
      <alignment horizontal="left" wrapText="1"/>
    </xf>
    <xf numFmtId="0" fontId="0" fillId="0" borderId="12" xfId="0" applyFill="1" applyBorder="1" applyAlignment="1">
      <alignment horizontal="left" vertical="top" wrapText="1"/>
    </xf>
    <xf numFmtId="0" fontId="0" fillId="0" borderId="35" xfId="0" applyFill="1" applyBorder="1" applyAlignment="1">
      <alignment horizontal="lef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ridge@newbraunfels.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nsus.gov/quickfacts/fact/dashboard/newbraunfelscitytexas/PST0452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7"/>
  <sheetViews>
    <sheetView zoomScaleNormal="100" workbookViewId="0">
      <selection activeCell="C17" sqref="C17"/>
    </sheetView>
  </sheetViews>
  <sheetFormatPr defaultColWidth="8.7109375" defaultRowHeight="15" x14ac:dyDescent="0.2"/>
  <cols>
    <col min="1" max="1" width="20.28515625" style="3" customWidth="1"/>
    <col min="2" max="2" width="18.28515625" style="3" customWidth="1"/>
    <col min="3" max="3" width="23.7109375" style="3" customWidth="1"/>
    <col min="4" max="4" width="10.5703125" style="3" customWidth="1"/>
    <col min="5" max="5" width="13.42578125" style="3" customWidth="1"/>
    <col min="6" max="6" width="12" style="3" customWidth="1"/>
    <col min="7" max="7" width="10.28515625" style="3" bestFit="1" customWidth="1"/>
    <col min="8" max="9" width="10.42578125" style="3" customWidth="1"/>
    <col min="10" max="10" width="8.7109375" style="3"/>
    <col min="11" max="11" width="9.28515625" style="3" customWidth="1"/>
    <col min="12" max="12" width="11.42578125" style="3" bestFit="1" customWidth="1"/>
    <col min="13" max="13" width="15.7109375" style="3" customWidth="1"/>
    <col min="14" max="14" width="14.42578125" style="3" bestFit="1" customWidth="1"/>
    <col min="15" max="15" width="25.28515625" style="3" customWidth="1"/>
    <col min="16" max="16" width="13" style="3" customWidth="1"/>
    <col min="17" max="17" width="12.42578125" style="3" customWidth="1"/>
    <col min="18" max="18" width="27.28515625" style="3" bestFit="1" customWidth="1"/>
    <col min="19" max="19" width="15.7109375" style="3" bestFit="1" customWidth="1"/>
    <col min="20" max="16384" width="8.7109375" style="3"/>
  </cols>
  <sheetData>
    <row r="1" spans="1:20" x14ac:dyDescent="0.2">
      <c r="A1" s="186" t="s">
        <v>49</v>
      </c>
      <c r="B1" s="186"/>
      <c r="C1" s="186"/>
      <c r="D1" s="186"/>
      <c r="E1" s="186"/>
      <c r="F1" s="186"/>
      <c r="G1" s="186"/>
      <c r="H1" s="186"/>
      <c r="I1" s="186"/>
      <c r="J1" s="186"/>
      <c r="K1" s="186"/>
      <c r="L1" s="186"/>
      <c r="M1" s="186"/>
      <c r="N1" s="186"/>
      <c r="O1" s="186"/>
      <c r="P1" s="186"/>
    </row>
    <row r="2" spans="1:20" ht="15.75" thickBot="1" x14ac:dyDescent="0.25">
      <c r="A2" s="186"/>
      <c r="B2" s="186"/>
      <c r="C2" s="186"/>
      <c r="D2" s="186"/>
      <c r="E2" s="186"/>
      <c r="F2" s="186"/>
      <c r="G2" s="186"/>
      <c r="H2" s="186"/>
      <c r="I2" s="186"/>
      <c r="J2" s="186"/>
      <c r="K2" s="186"/>
      <c r="L2" s="186"/>
      <c r="M2" s="186"/>
      <c r="N2" s="186"/>
      <c r="O2" s="186"/>
      <c r="P2" s="186"/>
    </row>
    <row r="3" spans="1:20" ht="28.9" customHeight="1" thickBot="1" x14ac:dyDescent="0.25">
      <c r="A3" s="192" t="s">
        <v>2</v>
      </c>
      <c r="B3" s="193"/>
      <c r="C3" s="193"/>
      <c r="D3" s="193"/>
      <c r="E3" s="193"/>
      <c r="F3" s="193"/>
      <c r="G3" s="193"/>
      <c r="H3" s="193"/>
      <c r="I3" s="193"/>
      <c r="J3" s="193"/>
      <c r="K3" s="193"/>
      <c r="L3" s="193"/>
      <c r="M3" s="193"/>
      <c r="N3" s="193"/>
      <c r="O3" s="194"/>
      <c r="P3" s="183" t="s">
        <v>3</v>
      </c>
      <c r="Q3" s="184"/>
      <c r="R3" s="184"/>
      <c r="S3" s="185"/>
      <c r="T3" s="4"/>
    </row>
    <row r="4" spans="1:20" s="16" customFormat="1" ht="52.15" customHeight="1" x14ac:dyDescent="0.25">
      <c r="A4" s="189" t="s">
        <v>32</v>
      </c>
      <c r="B4" s="189" t="s">
        <v>33</v>
      </c>
      <c r="C4" s="187" t="s">
        <v>7</v>
      </c>
      <c r="D4" s="187"/>
      <c r="E4" s="187"/>
      <c r="F4" s="187"/>
      <c r="G4" s="187"/>
      <c r="H4" s="188" t="s">
        <v>8</v>
      </c>
      <c r="I4" s="188"/>
      <c r="J4" s="188"/>
      <c r="K4" s="188"/>
      <c r="L4" s="188"/>
      <c r="M4" s="188" t="s">
        <v>9</v>
      </c>
      <c r="N4" s="188" t="s">
        <v>10</v>
      </c>
      <c r="O4" s="188" t="s">
        <v>50</v>
      </c>
      <c r="P4" s="187" t="s">
        <v>11</v>
      </c>
      <c r="Q4" s="187" t="s">
        <v>12</v>
      </c>
      <c r="R4" s="187" t="s">
        <v>13</v>
      </c>
      <c r="S4" s="187" t="s">
        <v>14</v>
      </c>
    </row>
    <row r="5" spans="1:20" s="16" customFormat="1" ht="55.9" customHeight="1" x14ac:dyDescent="0.25">
      <c r="A5" s="190"/>
      <c r="B5" s="190"/>
      <c r="C5" s="17" t="s">
        <v>4</v>
      </c>
      <c r="D5" s="17" t="s">
        <v>5</v>
      </c>
      <c r="E5" s="17" t="s">
        <v>0</v>
      </c>
      <c r="F5" s="17" t="s">
        <v>1</v>
      </c>
      <c r="G5" s="17" t="s">
        <v>6</v>
      </c>
      <c r="H5" s="17" t="s">
        <v>4</v>
      </c>
      <c r="I5" s="17" t="s">
        <v>5</v>
      </c>
      <c r="J5" s="17" t="s">
        <v>0</v>
      </c>
      <c r="K5" s="17" t="s">
        <v>1</v>
      </c>
      <c r="L5" s="17" t="s">
        <v>6</v>
      </c>
      <c r="M5" s="191"/>
      <c r="N5" s="191"/>
      <c r="O5" s="191"/>
      <c r="P5" s="195"/>
      <c r="Q5" s="195"/>
      <c r="R5" s="195"/>
      <c r="S5" s="195"/>
    </row>
    <row r="6" spans="1:20" ht="45.75" x14ac:dyDescent="0.25">
      <c r="A6" s="5" t="s">
        <v>51</v>
      </c>
      <c r="B6" s="5" t="s">
        <v>0</v>
      </c>
      <c r="C6" s="5" t="s">
        <v>52</v>
      </c>
      <c r="D6" s="5"/>
      <c r="E6" s="5" t="s">
        <v>53</v>
      </c>
      <c r="F6" s="5" t="s">
        <v>54</v>
      </c>
      <c r="G6" s="10">
        <v>78130</v>
      </c>
      <c r="H6" s="5"/>
      <c r="I6" s="5"/>
      <c r="J6" s="5"/>
      <c r="K6" s="5"/>
      <c r="L6" s="10"/>
      <c r="M6" s="11" t="s">
        <v>55</v>
      </c>
      <c r="N6" s="5"/>
      <c r="O6" s="5" t="s">
        <v>128</v>
      </c>
      <c r="P6" s="5" t="s">
        <v>98</v>
      </c>
      <c r="Q6" s="5" t="s">
        <v>99</v>
      </c>
      <c r="R6" s="12" t="s">
        <v>100</v>
      </c>
      <c r="S6" s="11" t="s">
        <v>101</v>
      </c>
    </row>
    <row r="7" spans="1:20" x14ac:dyDescent="0.2">
      <c r="A7" s="6" t="s">
        <v>15</v>
      </c>
    </row>
  </sheetData>
  <mergeCells count="14">
    <mergeCell ref="P3:S3"/>
    <mergeCell ref="A1:P2"/>
    <mergeCell ref="C4:G4"/>
    <mergeCell ref="H4:L4"/>
    <mergeCell ref="A4:A5"/>
    <mergeCell ref="B4:B5"/>
    <mergeCell ref="M4:M5"/>
    <mergeCell ref="N4:N5"/>
    <mergeCell ref="O4:O5"/>
    <mergeCell ref="A3:O3"/>
    <mergeCell ref="P4:P5"/>
    <mergeCell ref="Q4:Q5"/>
    <mergeCell ref="R4:R5"/>
    <mergeCell ref="S4:S5"/>
  </mergeCells>
  <dataValidations count="1">
    <dataValidation type="list" allowBlank="1" showInputMessage="1" showErrorMessage="1" sqref="B6" xr:uid="{00000000-0002-0000-0200-000000000000}">
      <formula1>#REF!</formula1>
    </dataValidation>
  </dataValidations>
  <hyperlinks>
    <hyperlink ref="R6" r:id="rId1" xr:uid="{00000000-0004-0000-0200-000000000000}"/>
  </hyperlinks>
  <pageMargins left="0.7" right="0.7" top="0.75" bottom="0.75" header="0.3" footer="0.3"/>
  <pageSetup paperSize="5" scale="55"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8"/>
  <sheetViews>
    <sheetView zoomScale="90" zoomScaleNormal="90" workbookViewId="0">
      <selection activeCell="I7" sqref="I7"/>
    </sheetView>
  </sheetViews>
  <sheetFormatPr defaultRowHeight="15" x14ac:dyDescent="0.25"/>
  <cols>
    <col min="1" max="1" width="13.42578125" customWidth="1"/>
    <col min="2" max="2" width="14.42578125" customWidth="1"/>
    <col min="3" max="3" width="13.7109375" customWidth="1"/>
    <col min="4" max="4" width="13.5703125" bestFit="1" customWidth="1"/>
    <col min="5" max="5" width="15.42578125" customWidth="1"/>
    <col min="6" max="6" width="16" customWidth="1"/>
    <col min="7" max="7" width="14.28515625" customWidth="1"/>
    <col min="8" max="8" width="15.28515625" customWidth="1"/>
    <col min="9" max="9" width="19" customWidth="1"/>
    <col min="10" max="10" width="17.28515625" customWidth="1"/>
    <col min="11" max="11" width="18.28515625" customWidth="1"/>
  </cols>
  <sheetData>
    <row r="1" spans="1:20" ht="20.25" x14ac:dyDescent="0.3">
      <c r="A1" s="197" t="s">
        <v>56</v>
      </c>
      <c r="B1" s="197"/>
      <c r="C1" s="197"/>
      <c r="D1" s="197"/>
      <c r="E1" s="197"/>
      <c r="F1" s="197"/>
      <c r="G1" s="197"/>
      <c r="H1" s="197"/>
      <c r="I1" s="197"/>
      <c r="J1" s="197"/>
      <c r="K1" s="197"/>
      <c r="L1" s="13"/>
      <c r="M1" s="13"/>
      <c r="N1" s="13"/>
    </row>
    <row r="2" spans="1:20" ht="15.75" x14ac:dyDescent="0.25">
      <c r="A2" s="198" t="s">
        <v>45</v>
      </c>
      <c r="B2" s="198"/>
      <c r="C2" s="198"/>
      <c r="D2" s="198"/>
      <c r="E2" s="198"/>
      <c r="F2" s="198"/>
      <c r="G2" s="198"/>
      <c r="H2" s="198"/>
      <c r="I2" s="198"/>
      <c r="J2" s="198"/>
      <c r="K2" s="198"/>
      <c r="L2" s="14"/>
      <c r="M2" s="14"/>
      <c r="N2" s="14"/>
    </row>
    <row r="3" spans="1:20" ht="15.75" customHeight="1" x14ac:dyDescent="0.25">
      <c r="A3" s="199" t="s">
        <v>127</v>
      </c>
      <c r="B3" s="199"/>
      <c r="C3" s="199"/>
      <c r="D3" s="199"/>
      <c r="E3" s="199"/>
      <c r="F3" s="199"/>
      <c r="G3" s="199"/>
      <c r="H3" s="199"/>
      <c r="I3" s="199"/>
      <c r="J3" s="199"/>
      <c r="K3" s="199"/>
      <c r="L3" s="15"/>
      <c r="M3" s="15"/>
      <c r="N3" s="15"/>
      <c r="O3" s="2"/>
      <c r="P3" s="2"/>
      <c r="Q3" s="2"/>
      <c r="R3" s="2"/>
      <c r="S3" s="2"/>
      <c r="T3" s="2"/>
    </row>
    <row r="4" spans="1:20" ht="15.75" x14ac:dyDescent="0.25">
      <c r="A4" s="9"/>
      <c r="B4" s="9"/>
      <c r="C4" s="9"/>
      <c r="D4" s="9"/>
      <c r="E4" s="9"/>
      <c r="F4" s="9"/>
      <c r="G4" s="9"/>
      <c r="H4" s="9"/>
      <c r="I4" s="9"/>
      <c r="J4" s="9"/>
      <c r="K4" s="9"/>
      <c r="L4" s="9"/>
      <c r="M4" s="9"/>
      <c r="N4" s="9"/>
      <c r="O4" s="2"/>
      <c r="P4" s="2"/>
      <c r="Q4" s="2"/>
      <c r="R4" s="2"/>
      <c r="S4" s="2"/>
      <c r="T4" s="2"/>
    </row>
    <row r="5" spans="1:20" ht="52.5" customHeight="1" x14ac:dyDescent="0.25">
      <c r="A5" s="196" t="s">
        <v>34</v>
      </c>
      <c r="B5" s="196"/>
      <c r="C5" s="196"/>
      <c r="D5" s="196" t="s">
        <v>46</v>
      </c>
      <c r="E5" s="196"/>
      <c r="F5" s="196"/>
      <c r="G5" s="196" t="s">
        <v>47</v>
      </c>
      <c r="H5" s="196"/>
      <c r="I5" s="196"/>
      <c r="J5" s="196"/>
      <c r="K5" s="196"/>
    </row>
    <row r="6" spans="1:20" ht="179.1" customHeight="1" x14ac:dyDescent="0.25">
      <c r="A6" s="18" t="s">
        <v>35</v>
      </c>
      <c r="B6" s="18" t="s">
        <v>36</v>
      </c>
      <c r="C6" s="18" t="s">
        <v>37</v>
      </c>
      <c r="D6" s="18" t="s">
        <v>38</v>
      </c>
      <c r="E6" s="18" t="s">
        <v>39</v>
      </c>
      <c r="F6" s="18" t="s">
        <v>40</v>
      </c>
      <c r="G6" s="18" t="s">
        <v>41</v>
      </c>
      <c r="H6" s="18" t="s">
        <v>48</v>
      </c>
      <c r="I6" s="18" t="s">
        <v>42</v>
      </c>
      <c r="J6" s="18" t="s">
        <v>43</v>
      </c>
      <c r="K6" s="18" t="s">
        <v>44</v>
      </c>
    </row>
    <row r="7" spans="1:20" ht="30" x14ac:dyDescent="0.25">
      <c r="A7" s="7">
        <f>'3 - Individual Debt Obligations'!D47</f>
        <v>397629426</v>
      </c>
      <c r="B7" s="7">
        <f>'3 - Individual Debt Obligations'!E47</f>
        <v>297166846</v>
      </c>
      <c r="C7" s="7">
        <f>'3 - Individual Debt Obligations'!G47</f>
        <v>380481550.39999998</v>
      </c>
      <c r="D7" s="7">
        <f>'3 - Individual Debt Obligations'!D36+'3 - Individual Debt Obligations'!D46</f>
        <v>358869426</v>
      </c>
      <c r="E7" s="7">
        <f>'3 - Individual Debt Obligations'!E36+'3 - Individual Debt Obligations'!E46</f>
        <v>275391846</v>
      </c>
      <c r="F7" s="7">
        <f>'3 - Individual Debt Obligations'!G36+'3 - Individual Debt Obligations'!G46</f>
        <v>355060835.39999998</v>
      </c>
      <c r="G7" s="7">
        <f>D7/J7</f>
        <v>3234.2816741469746</v>
      </c>
      <c r="H7" s="7">
        <f>E7/J7</f>
        <v>2481.946736603039</v>
      </c>
      <c r="I7" s="7">
        <f>F7/J7</f>
        <v>3199.9570594278916</v>
      </c>
      <c r="J7" s="8">
        <f>'3 - Individual Debt Obligations'!D54</f>
        <v>110958</v>
      </c>
      <c r="K7" s="172" t="s">
        <v>131</v>
      </c>
    </row>
    <row r="8" spans="1:20" ht="15.75" x14ac:dyDescent="0.25">
      <c r="A8" s="6" t="s">
        <v>15</v>
      </c>
    </row>
  </sheetData>
  <mergeCells count="6">
    <mergeCell ref="A5:C5"/>
    <mergeCell ref="D5:F5"/>
    <mergeCell ref="G5:K5"/>
    <mergeCell ref="A1:K1"/>
    <mergeCell ref="A2:K2"/>
    <mergeCell ref="A3:K3"/>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133A-1FA6-47B8-B104-B76CD2AEE57E}">
  <dimension ref="A1:N54"/>
  <sheetViews>
    <sheetView tabSelected="1" zoomScale="80" zoomScaleNormal="80" workbookViewId="0">
      <pane ySplit="4" topLeftCell="A29" activePane="bottomLeft" state="frozen"/>
      <selection pane="bottomLeft" activeCell="A33" sqref="A33"/>
    </sheetView>
  </sheetViews>
  <sheetFormatPr defaultColWidth="10.7109375" defaultRowHeight="15" x14ac:dyDescent="0.25"/>
  <cols>
    <col min="1" max="1" width="64.85546875" style="26" customWidth="1"/>
    <col min="2" max="2" width="25.5703125" style="26" customWidth="1"/>
    <col min="3" max="3" width="27.5703125" style="26" customWidth="1"/>
    <col min="4" max="4" width="22" style="26" bestFit="1" customWidth="1"/>
    <col min="5" max="5" width="28" style="26" bestFit="1" customWidth="1"/>
    <col min="6" max="6" width="27.7109375" style="50" customWidth="1"/>
    <col min="7" max="7" width="24.5703125" style="26" bestFit="1" customWidth="1"/>
    <col min="8" max="8" width="22.7109375" style="26" customWidth="1"/>
    <col min="9" max="9" width="21.42578125" style="26" bestFit="1" customWidth="1"/>
    <col min="10" max="10" width="95.140625" style="26" customWidth="1"/>
    <col min="11" max="11" width="13" style="26" bestFit="1" customWidth="1"/>
    <col min="12" max="12" width="14.5703125" style="26" bestFit="1" customWidth="1"/>
    <col min="13" max="14" width="13" style="26" bestFit="1" customWidth="1"/>
    <col min="15" max="16384" width="10.7109375" style="26"/>
  </cols>
  <sheetData>
    <row r="1" spans="1:14" ht="23.25" x14ac:dyDescent="0.35">
      <c r="A1" s="210" t="s">
        <v>51</v>
      </c>
      <c r="B1" s="210"/>
      <c r="C1" s="210"/>
      <c r="D1" s="210"/>
      <c r="E1" s="210"/>
      <c r="F1" s="210"/>
      <c r="G1" s="210"/>
      <c r="H1" s="210"/>
      <c r="I1" s="210"/>
    </row>
    <row r="2" spans="1:14" ht="18.75" x14ac:dyDescent="0.3">
      <c r="A2" s="211" t="s">
        <v>20</v>
      </c>
      <c r="B2" s="211"/>
      <c r="C2" s="211"/>
      <c r="D2" s="211"/>
      <c r="E2" s="211"/>
      <c r="F2" s="211"/>
      <c r="G2" s="211"/>
      <c r="H2" s="211"/>
      <c r="I2" s="211"/>
    </row>
    <row r="3" spans="1:14" ht="19.5" thickBot="1" x14ac:dyDescent="0.35">
      <c r="A3" s="212" t="s">
        <v>127</v>
      </c>
      <c r="B3" s="212"/>
      <c r="C3" s="212"/>
      <c r="D3" s="212"/>
      <c r="E3" s="212"/>
      <c r="F3" s="212"/>
      <c r="G3" s="212"/>
      <c r="H3" s="212"/>
      <c r="I3" s="212"/>
    </row>
    <row r="4" spans="1:14" ht="32.25" thickBot="1" x14ac:dyDescent="0.3">
      <c r="A4" s="153" t="s">
        <v>21</v>
      </c>
      <c r="B4" s="154" t="s">
        <v>58</v>
      </c>
      <c r="C4" s="155" t="s">
        <v>22</v>
      </c>
      <c r="D4" s="155" t="s">
        <v>23</v>
      </c>
      <c r="E4" s="155" t="s">
        <v>24</v>
      </c>
      <c r="F4" s="155" t="s">
        <v>59</v>
      </c>
      <c r="G4" s="155" t="s">
        <v>60</v>
      </c>
      <c r="H4" s="155" t="s">
        <v>61</v>
      </c>
      <c r="I4" s="155" t="s">
        <v>25</v>
      </c>
      <c r="J4" s="156" t="s">
        <v>29</v>
      </c>
      <c r="K4" s="155" t="s">
        <v>19</v>
      </c>
      <c r="L4" s="155" t="s">
        <v>85</v>
      </c>
      <c r="M4" s="155" t="s">
        <v>18</v>
      </c>
      <c r="N4" s="155" t="s">
        <v>86</v>
      </c>
    </row>
    <row r="5" spans="1:14" ht="120.75" thickBot="1" x14ac:dyDescent="0.3">
      <c r="A5" s="141" t="s">
        <v>142</v>
      </c>
      <c r="B5" s="142" t="s">
        <v>66</v>
      </c>
      <c r="C5" s="143" t="s">
        <v>63</v>
      </c>
      <c r="D5" s="144">
        <v>13970000</v>
      </c>
      <c r="E5" s="144">
        <v>4530000</v>
      </c>
      <c r="F5" s="145">
        <v>492481.25</v>
      </c>
      <c r="G5" s="146">
        <f t="shared" ref="G5:G33" si="0">SUM(E5:F5)</f>
        <v>5022481.25</v>
      </c>
      <c r="H5" s="139">
        <v>2030</v>
      </c>
      <c r="I5" s="140" t="s">
        <v>64</v>
      </c>
      <c r="J5" s="174" t="s">
        <v>103</v>
      </c>
      <c r="K5" s="140" t="s">
        <v>84</v>
      </c>
      <c r="L5" s="140" t="s">
        <v>16</v>
      </c>
      <c r="M5" s="140" t="s">
        <v>17</v>
      </c>
      <c r="N5" s="147" t="s">
        <v>84</v>
      </c>
    </row>
    <row r="6" spans="1:14" ht="135.75" customHeight="1" thickBot="1" x14ac:dyDescent="0.3">
      <c r="A6" s="181" t="s">
        <v>148</v>
      </c>
      <c r="B6" s="142" t="s">
        <v>66</v>
      </c>
      <c r="C6" s="143" t="s">
        <v>63</v>
      </c>
      <c r="D6" s="144">
        <v>6845000</v>
      </c>
      <c r="E6" s="144">
        <v>3065000</v>
      </c>
      <c r="F6" s="145">
        <v>445137.54</v>
      </c>
      <c r="G6" s="146">
        <f t="shared" si="0"/>
        <v>3510137.54</v>
      </c>
      <c r="H6" s="139">
        <v>2032</v>
      </c>
      <c r="I6" s="140" t="s">
        <v>64</v>
      </c>
      <c r="J6" s="182" t="s">
        <v>111</v>
      </c>
      <c r="K6" s="140" t="s">
        <v>84</v>
      </c>
      <c r="L6" s="140" t="s">
        <v>16</v>
      </c>
      <c r="M6" s="140" t="s">
        <v>17</v>
      </c>
      <c r="N6" s="147" t="s">
        <v>84</v>
      </c>
    </row>
    <row r="7" spans="1:14" ht="120.75" thickBot="1" x14ac:dyDescent="0.3">
      <c r="A7" s="141" t="s">
        <v>149</v>
      </c>
      <c r="B7" s="142" t="s">
        <v>67</v>
      </c>
      <c r="C7" s="143" t="s">
        <v>63</v>
      </c>
      <c r="D7" s="144">
        <v>3280000</v>
      </c>
      <c r="E7" s="144">
        <v>2090000</v>
      </c>
      <c r="F7" s="145">
        <v>530409</v>
      </c>
      <c r="G7" s="146">
        <f t="shared" si="0"/>
        <v>2620409</v>
      </c>
      <c r="H7" s="139">
        <v>2034</v>
      </c>
      <c r="I7" s="140" t="s">
        <v>64</v>
      </c>
      <c r="J7" s="174" t="s">
        <v>102</v>
      </c>
      <c r="K7" s="140" t="s">
        <v>84</v>
      </c>
      <c r="L7" s="140" t="s">
        <v>16</v>
      </c>
      <c r="M7" s="140" t="s">
        <v>17</v>
      </c>
      <c r="N7" s="147" t="s">
        <v>84</v>
      </c>
    </row>
    <row r="8" spans="1:14" s="50" customFormat="1" ht="15.75" x14ac:dyDescent="0.25">
      <c r="A8" s="213" t="s">
        <v>143</v>
      </c>
      <c r="B8" s="62" t="s">
        <v>62</v>
      </c>
      <c r="C8" s="63" t="s">
        <v>63</v>
      </c>
      <c r="D8" s="215">
        <v>29260000</v>
      </c>
      <c r="E8" s="148">
        <v>15120000</v>
      </c>
      <c r="F8" s="148">
        <v>2510178.16</v>
      </c>
      <c r="G8" s="149">
        <f t="shared" si="0"/>
        <v>17630178.16</v>
      </c>
      <c r="H8" s="150">
        <v>2035</v>
      </c>
      <c r="I8" s="151" t="s">
        <v>64</v>
      </c>
      <c r="J8" s="207" t="s">
        <v>104</v>
      </c>
      <c r="K8" s="204" t="s">
        <v>84</v>
      </c>
      <c r="L8" s="204" t="s">
        <v>16</v>
      </c>
      <c r="M8" s="204" t="s">
        <v>17</v>
      </c>
      <c r="N8" s="204" t="s">
        <v>84</v>
      </c>
    </row>
    <row r="9" spans="1:14" s="50" customFormat="1" ht="15.75" x14ac:dyDescent="0.25">
      <c r="A9" s="213"/>
      <c r="B9" s="46" t="s">
        <v>68</v>
      </c>
      <c r="C9" s="66" t="s">
        <v>63</v>
      </c>
      <c r="D9" s="216"/>
      <c r="E9" s="81">
        <v>1140000</v>
      </c>
      <c r="F9" s="81">
        <v>57750</v>
      </c>
      <c r="G9" s="75">
        <f t="shared" si="0"/>
        <v>1197750</v>
      </c>
      <c r="H9" s="48">
        <v>2026</v>
      </c>
      <c r="I9" s="64" t="s">
        <v>64</v>
      </c>
      <c r="J9" s="208"/>
      <c r="K9" s="205"/>
      <c r="L9" s="205"/>
      <c r="M9" s="205"/>
      <c r="N9" s="205"/>
    </row>
    <row r="10" spans="1:14" s="50" customFormat="1" ht="16.5" thickBot="1" x14ac:dyDescent="0.3">
      <c r="A10" s="214"/>
      <c r="B10" s="59" t="s">
        <v>69</v>
      </c>
      <c r="C10" s="67" t="s">
        <v>63</v>
      </c>
      <c r="D10" s="217"/>
      <c r="E10" s="88">
        <v>275000</v>
      </c>
      <c r="F10" s="88">
        <v>19953</v>
      </c>
      <c r="G10" s="89">
        <f t="shared" si="0"/>
        <v>294953</v>
      </c>
      <c r="H10" s="61">
        <v>2028</v>
      </c>
      <c r="I10" s="51" t="s">
        <v>64</v>
      </c>
      <c r="J10" s="209"/>
      <c r="K10" s="206"/>
      <c r="L10" s="206"/>
      <c r="M10" s="206"/>
      <c r="N10" s="206"/>
    </row>
    <row r="11" spans="1:14" ht="135.75" thickBot="1" x14ac:dyDescent="0.3">
      <c r="A11" s="33" t="s">
        <v>150</v>
      </c>
      <c r="B11" s="37" t="s">
        <v>66</v>
      </c>
      <c r="C11" s="38" t="s">
        <v>63</v>
      </c>
      <c r="D11" s="82">
        <v>5395000</v>
      </c>
      <c r="E11" s="80">
        <v>3445000</v>
      </c>
      <c r="F11" s="90">
        <v>772756</v>
      </c>
      <c r="G11" s="74">
        <f t="shared" si="0"/>
        <v>4217756</v>
      </c>
      <c r="H11" s="32">
        <v>2035</v>
      </c>
      <c r="I11" s="34" t="s">
        <v>64</v>
      </c>
      <c r="J11" s="174" t="s">
        <v>105</v>
      </c>
      <c r="K11" s="140" t="s">
        <v>84</v>
      </c>
      <c r="L11" s="140" t="s">
        <v>16</v>
      </c>
      <c r="M11" s="140" t="s">
        <v>17</v>
      </c>
      <c r="N11" s="140" t="s">
        <v>84</v>
      </c>
    </row>
    <row r="12" spans="1:14" s="50" customFormat="1" ht="75.75" thickBot="1" x14ac:dyDescent="0.3">
      <c r="A12" s="52" t="s">
        <v>144</v>
      </c>
      <c r="B12" s="53" t="s">
        <v>62</v>
      </c>
      <c r="C12" s="54" t="s">
        <v>63</v>
      </c>
      <c r="D12" s="83">
        <v>37360000</v>
      </c>
      <c r="E12" s="84">
        <v>19745000</v>
      </c>
      <c r="F12" s="84">
        <v>4843800</v>
      </c>
      <c r="G12" s="76">
        <f t="shared" si="0"/>
        <v>24588800</v>
      </c>
      <c r="H12" s="55">
        <v>2036</v>
      </c>
      <c r="I12" s="56" t="s">
        <v>64</v>
      </c>
      <c r="J12" s="175" t="s">
        <v>112</v>
      </c>
      <c r="K12" s="152" t="s">
        <v>84</v>
      </c>
      <c r="L12" s="152" t="s">
        <v>16</v>
      </c>
      <c r="M12" s="152" t="s">
        <v>17</v>
      </c>
      <c r="N12" s="152" t="s">
        <v>84</v>
      </c>
    </row>
    <row r="13" spans="1:14" ht="30.75" thickBot="1" x14ac:dyDescent="0.3">
      <c r="A13" s="31" t="s">
        <v>145</v>
      </c>
      <c r="B13" s="39" t="s">
        <v>62</v>
      </c>
      <c r="C13" s="40" t="s">
        <v>63</v>
      </c>
      <c r="D13" s="80">
        <v>5255000</v>
      </c>
      <c r="E13" s="80">
        <v>2695000</v>
      </c>
      <c r="F13" s="90">
        <v>130787</v>
      </c>
      <c r="G13" s="74">
        <f t="shared" si="0"/>
        <v>2825787</v>
      </c>
      <c r="H13" s="32">
        <v>2029</v>
      </c>
      <c r="I13" s="34" t="s">
        <v>64</v>
      </c>
      <c r="J13" s="175" t="s">
        <v>108</v>
      </c>
      <c r="K13" s="137" t="s">
        <v>84</v>
      </c>
      <c r="L13" s="137" t="s">
        <v>84</v>
      </c>
      <c r="M13" s="137" t="s">
        <v>84</v>
      </c>
      <c r="N13" s="137" t="s">
        <v>84</v>
      </c>
    </row>
    <row r="14" spans="1:14" ht="141" customHeight="1" thickBot="1" x14ac:dyDescent="0.3">
      <c r="A14" s="31" t="s">
        <v>151</v>
      </c>
      <c r="B14" s="39" t="s">
        <v>65</v>
      </c>
      <c r="C14" s="40" t="s">
        <v>63</v>
      </c>
      <c r="D14" s="80">
        <v>8120000</v>
      </c>
      <c r="E14" s="80">
        <v>6335000</v>
      </c>
      <c r="F14" s="90">
        <v>1735497</v>
      </c>
      <c r="G14" s="74">
        <f t="shared" si="0"/>
        <v>8070497</v>
      </c>
      <c r="H14" s="32">
        <v>2038</v>
      </c>
      <c r="I14" s="34" t="s">
        <v>64</v>
      </c>
      <c r="J14" s="176" t="s">
        <v>106</v>
      </c>
      <c r="K14" s="137" t="s">
        <v>84</v>
      </c>
      <c r="L14" s="137" t="s">
        <v>84</v>
      </c>
      <c r="M14" s="137" t="s">
        <v>17</v>
      </c>
      <c r="N14" s="137" t="s">
        <v>84</v>
      </c>
    </row>
    <row r="15" spans="1:14" ht="126" customHeight="1" thickBot="1" x14ac:dyDescent="0.3">
      <c r="A15" s="31" t="s">
        <v>70</v>
      </c>
      <c r="B15" s="39" t="s">
        <v>62</v>
      </c>
      <c r="C15" s="40" t="s">
        <v>63</v>
      </c>
      <c r="D15" s="80">
        <v>3000000</v>
      </c>
      <c r="E15" s="80">
        <v>460000</v>
      </c>
      <c r="F15" s="90">
        <v>6394</v>
      </c>
      <c r="G15" s="74">
        <f t="shared" si="0"/>
        <v>466394</v>
      </c>
      <c r="H15" s="32">
        <v>2025</v>
      </c>
      <c r="I15" s="34" t="s">
        <v>64</v>
      </c>
      <c r="J15" s="176" t="s">
        <v>113</v>
      </c>
      <c r="K15" s="137" t="s">
        <v>84</v>
      </c>
      <c r="L15" s="137" t="s">
        <v>84</v>
      </c>
      <c r="M15" s="137" t="s">
        <v>84</v>
      </c>
      <c r="N15" s="137" t="s">
        <v>84</v>
      </c>
    </row>
    <row r="16" spans="1:14" ht="65.25" customHeight="1" thickBot="1" x14ac:dyDescent="0.3">
      <c r="A16" s="31" t="s">
        <v>71</v>
      </c>
      <c r="B16" s="39" t="s">
        <v>62</v>
      </c>
      <c r="C16" s="40" t="s">
        <v>63</v>
      </c>
      <c r="D16" s="80">
        <v>2300000</v>
      </c>
      <c r="E16" s="80">
        <v>710000</v>
      </c>
      <c r="F16" s="90">
        <v>20393.2</v>
      </c>
      <c r="G16" s="74">
        <f>SUM(E16:F16)</f>
        <v>730393.2</v>
      </c>
      <c r="H16" s="32">
        <v>2026</v>
      </c>
      <c r="I16" s="34" t="s">
        <v>64</v>
      </c>
      <c r="J16" s="176" t="s">
        <v>156</v>
      </c>
      <c r="K16" s="137" t="s">
        <v>84</v>
      </c>
      <c r="L16" s="137" t="s">
        <v>84</v>
      </c>
      <c r="M16" s="137" t="s">
        <v>84</v>
      </c>
      <c r="N16" s="137" t="s">
        <v>84</v>
      </c>
    </row>
    <row r="17" spans="1:14" ht="60.75" thickBot="1" x14ac:dyDescent="0.3">
      <c r="A17" s="31" t="s">
        <v>146</v>
      </c>
      <c r="B17" s="39" t="s">
        <v>62</v>
      </c>
      <c r="C17" s="40" t="s">
        <v>63</v>
      </c>
      <c r="D17" s="80">
        <v>21620000</v>
      </c>
      <c r="E17" s="80">
        <v>19140000</v>
      </c>
      <c r="F17" s="90">
        <v>5692534.4900000002</v>
      </c>
      <c r="G17" s="74">
        <f t="shared" si="0"/>
        <v>24832534.490000002</v>
      </c>
      <c r="H17" s="32">
        <v>2038</v>
      </c>
      <c r="I17" s="34" t="s">
        <v>64</v>
      </c>
      <c r="J17" s="176" t="s">
        <v>107</v>
      </c>
      <c r="K17" s="137" t="s">
        <v>84</v>
      </c>
      <c r="L17" s="137" t="s">
        <v>84</v>
      </c>
      <c r="M17" s="137" t="s">
        <v>17</v>
      </c>
      <c r="N17" s="137" t="s">
        <v>84</v>
      </c>
    </row>
    <row r="18" spans="1:14" ht="199.5" customHeight="1" thickBot="1" x14ac:dyDescent="0.3">
      <c r="A18" s="31" t="s">
        <v>147</v>
      </c>
      <c r="B18" s="39" t="s">
        <v>62</v>
      </c>
      <c r="C18" s="40" t="s">
        <v>63</v>
      </c>
      <c r="D18" s="80">
        <v>19985000</v>
      </c>
      <c r="E18" s="80">
        <v>16080000</v>
      </c>
      <c r="F18" s="90">
        <v>3544131.25</v>
      </c>
      <c r="G18" s="74">
        <f t="shared" si="0"/>
        <v>19624131.25</v>
      </c>
      <c r="H18" s="32">
        <v>2039</v>
      </c>
      <c r="I18" s="34" t="s">
        <v>64</v>
      </c>
      <c r="J18" s="176" t="s">
        <v>114</v>
      </c>
      <c r="K18" s="137" t="s">
        <v>84</v>
      </c>
      <c r="L18" s="137" t="s">
        <v>84</v>
      </c>
      <c r="M18" s="137" t="s">
        <v>17</v>
      </c>
      <c r="N18" s="137" t="s">
        <v>84</v>
      </c>
    </row>
    <row r="19" spans="1:14" ht="111.75" customHeight="1" thickBot="1" x14ac:dyDescent="0.3">
      <c r="A19" s="31" t="s">
        <v>152</v>
      </c>
      <c r="B19" s="39" t="s">
        <v>65</v>
      </c>
      <c r="C19" s="40" t="s">
        <v>63</v>
      </c>
      <c r="D19" s="80">
        <v>4755000</v>
      </c>
      <c r="E19" s="80">
        <v>3825000</v>
      </c>
      <c r="F19" s="90">
        <v>931150</v>
      </c>
      <c r="G19" s="74">
        <f t="shared" si="0"/>
        <v>4756150</v>
      </c>
      <c r="H19" s="32">
        <v>2039</v>
      </c>
      <c r="I19" s="34" t="s">
        <v>64</v>
      </c>
      <c r="J19" s="176" t="s">
        <v>115</v>
      </c>
      <c r="K19" s="137" t="s">
        <v>84</v>
      </c>
      <c r="L19" s="137" t="s">
        <v>84</v>
      </c>
      <c r="M19" s="137" t="s">
        <v>17</v>
      </c>
      <c r="N19" s="137" t="s">
        <v>84</v>
      </c>
    </row>
    <row r="20" spans="1:14" ht="61.5" customHeight="1" thickBot="1" x14ac:dyDescent="0.3">
      <c r="A20" s="59" t="s">
        <v>153</v>
      </c>
      <c r="B20" s="59" t="s">
        <v>69</v>
      </c>
      <c r="C20" s="60" t="s">
        <v>63</v>
      </c>
      <c r="D20" s="80">
        <v>4380000</v>
      </c>
      <c r="E20" s="80">
        <v>3760000</v>
      </c>
      <c r="F20" s="178">
        <v>1130425</v>
      </c>
      <c r="G20" s="74">
        <f>SUM(E20:F20)</f>
        <v>4890425</v>
      </c>
      <c r="H20" s="177">
        <v>2040</v>
      </c>
      <c r="I20" s="36" t="s">
        <v>64</v>
      </c>
      <c r="J20" s="176" t="s">
        <v>116</v>
      </c>
      <c r="K20" s="179" t="s">
        <v>84</v>
      </c>
      <c r="L20" s="179" t="s">
        <v>84</v>
      </c>
      <c r="M20" s="179" t="s">
        <v>17</v>
      </c>
      <c r="N20" s="179" t="s">
        <v>84</v>
      </c>
    </row>
    <row r="21" spans="1:14" ht="155.25" customHeight="1" thickBot="1" x14ac:dyDescent="0.3">
      <c r="A21" s="237" t="s">
        <v>73</v>
      </c>
      <c r="B21" s="39" t="s">
        <v>62</v>
      </c>
      <c r="C21" s="40" t="s">
        <v>63</v>
      </c>
      <c r="D21" s="80">
        <v>47770000</v>
      </c>
      <c r="E21" s="80">
        <v>43415000</v>
      </c>
      <c r="F21" s="90">
        <v>13210675</v>
      </c>
      <c r="G21" s="74">
        <f t="shared" si="0"/>
        <v>56625675</v>
      </c>
      <c r="H21" s="32">
        <v>2040</v>
      </c>
      <c r="I21" s="34" t="s">
        <v>64</v>
      </c>
      <c r="J21" s="176" t="s">
        <v>117</v>
      </c>
      <c r="K21" s="137" t="s">
        <v>84</v>
      </c>
      <c r="L21" s="137" t="s">
        <v>84</v>
      </c>
      <c r="M21" s="137" t="s">
        <v>17</v>
      </c>
      <c r="N21" s="137" t="s">
        <v>84</v>
      </c>
    </row>
    <row r="22" spans="1:14" ht="45.75" thickBot="1" x14ac:dyDescent="0.3">
      <c r="A22" s="31" t="s">
        <v>74</v>
      </c>
      <c r="B22" s="39" t="s">
        <v>62</v>
      </c>
      <c r="C22" s="40" t="s">
        <v>63</v>
      </c>
      <c r="D22" s="87">
        <v>10100000</v>
      </c>
      <c r="E22" s="80">
        <v>7630000</v>
      </c>
      <c r="F22" s="90">
        <v>929650</v>
      </c>
      <c r="G22" s="74">
        <f t="shared" si="0"/>
        <v>8559650</v>
      </c>
      <c r="H22" s="32">
        <v>2031</v>
      </c>
      <c r="I22" s="34" t="s">
        <v>64</v>
      </c>
      <c r="J22" s="176" t="s">
        <v>118</v>
      </c>
      <c r="K22" s="232" t="s">
        <v>84</v>
      </c>
      <c r="L22" s="232" t="s">
        <v>84</v>
      </c>
      <c r="M22" s="232" t="s">
        <v>17</v>
      </c>
      <c r="N22" s="232" t="s">
        <v>84</v>
      </c>
    </row>
    <row r="23" spans="1:14" s="50" customFormat="1" ht="78.75" customHeight="1" x14ac:dyDescent="0.25">
      <c r="A23" s="222" t="s">
        <v>75</v>
      </c>
      <c r="B23" s="46" t="s">
        <v>62</v>
      </c>
      <c r="C23" s="47" t="s">
        <v>63</v>
      </c>
      <c r="D23" s="230">
        <v>1675000</v>
      </c>
      <c r="E23" s="75">
        <v>625000</v>
      </c>
      <c r="F23" s="75">
        <v>46100</v>
      </c>
      <c r="G23" s="75">
        <f t="shared" si="0"/>
        <v>671100</v>
      </c>
      <c r="H23" s="48">
        <v>2027</v>
      </c>
      <c r="I23" s="49" t="s">
        <v>64</v>
      </c>
      <c r="J23" s="238" t="s">
        <v>119</v>
      </c>
      <c r="K23" s="233" t="s">
        <v>84</v>
      </c>
      <c r="L23" s="233" t="s">
        <v>84</v>
      </c>
      <c r="M23" s="233" t="s">
        <v>17</v>
      </c>
      <c r="N23" s="233" t="s">
        <v>84</v>
      </c>
    </row>
    <row r="24" spans="1:14" s="50" customFormat="1" ht="83.25" customHeight="1" thickBot="1" x14ac:dyDescent="0.3">
      <c r="A24" s="223"/>
      <c r="B24" s="59" t="s">
        <v>88</v>
      </c>
      <c r="C24" s="60" t="s">
        <v>63</v>
      </c>
      <c r="D24" s="224"/>
      <c r="E24" s="89">
        <v>130000</v>
      </c>
      <c r="F24" s="89">
        <v>9800</v>
      </c>
      <c r="G24" s="89">
        <f t="shared" si="0"/>
        <v>139800</v>
      </c>
      <c r="H24" s="61">
        <v>2027</v>
      </c>
      <c r="I24" s="51" t="s">
        <v>64</v>
      </c>
      <c r="J24" s="239"/>
      <c r="K24" s="225"/>
      <c r="L24" s="225"/>
      <c r="M24" s="225"/>
      <c r="N24" s="225"/>
    </row>
    <row r="25" spans="1:14" ht="169.5" customHeight="1" thickBot="1" x14ac:dyDescent="0.3">
      <c r="A25" s="31" t="s">
        <v>77</v>
      </c>
      <c r="B25" s="39" t="s">
        <v>62</v>
      </c>
      <c r="C25" s="80" t="s">
        <v>63</v>
      </c>
      <c r="D25" s="80">
        <v>27140000</v>
      </c>
      <c r="E25" s="80">
        <v>23185000</v>
      </c>
      <c r="F25" s="90">
        <v>5843681.25</v>
      </c>
      <c r="G25" s="74">
        <f t="shared" si="0"/>
        <v>29028681.25</v>
      </c>
      <c r="H25" s="32">
        <v>2041</v>
      </c>
      <c r="I25" s="36" t="s">
        <v>64</v>
      </c>
      <c r="J25" s="234" t="s">
        <v>120</v>
      </c>
      <c r="K25" s="232" t="s">
        <v>84</v>
      </c>
      <c r="L25" s="232" t="s">
        <v>84</v>
      </c>
      <c r="M25" s="232" t="s">
        <v>17</v>
      </c>
      <c r="N25" s="232" t="s">
        <v>84</v>
      </c>
    </row>
    <row r="26" spans="1:14" ht="145.5" customHeight="1" thickBot="1" x14ac:dyDescent="0.3">
      <c r="A26" s="31" t="s">
        <v>76</v>
      </c>
      <c r="B26" s="39" t="s">
        <v>62</v>
      </c>
      <c r="C26" s="40" t="s">
        <v>63</v>
      </c>
      <c r="D26" s="80">
        <v>2835000</v>
      </c>
      <c r="E26" s="80">
        <v>1685000</v>
      </c>
      <c r="F26" s="90">
        <v>96600</v>
      </c>
      <c r="G26" s="74">
        <f t="shared" si="0"/>
        <v>1781600</v>
      </c>
      <c r="H26" s="32">
        <v>2028</v>
      </c>
      <c r="I26" s="34" t="s">
        <v>64</v>
      </c>
      <c r="J26" s="235" t="s">
        <v>121</v>
      </c>
      <c r="K26" s="236" t="s">
        <v>84</v>
      </c>
      <c r="L26" s="236" t="s">
        <v>84</v>
      </c>
      <c r="M26" s="236" t="s">
        <v>17</v>
      </c>
      <c r="N26" s="236" t="s">
        <v>84</v>
      </c>
    </row>
    <row r="27" spans="1:14" ht="27" customHeight="1" x14ac:dyDescent="0.25">
      <c r="A27" s="226" t="s">
        <v>90</v>
      </c>
      <c r="B27" s="69" t="s">
        <v>62</v>
      </c>
      <c r="C27" s="70" t="s">
        <v>63</v>
      </c>
      <c r="D27" s="231">
        <v>21785000</v>
      </c>
      <c r="E27" s="85">
        <v>12705000</v>
      </c>
      <c r="F27" s="135">
        <v>1951700</v>
      </c>
      <c r="G27" s="77">
        <f t="shared" si="0"/>
        <v>14656700</v>
      </c>
      <c r="H27" s="202">
        <v>2033</v>
      </c>
      <c r="I27" s="71" t="s">
        <v>64</v>
      </c>
      <c r="J27" s="229" t="s">
        <v>122</v>
      </c>
      <c r="K27" s="200" t="s">
        <v>84</v>
      </c>
      <c r="L27" s="200" t="s">
        <v>84</v>
      </c>
      <c r="M27" s="200" t="s">
        <v>17</v>
      </c>
      <c r="N27" s="200" t="s">
        <v>84</v>
      </c>
    </row>
    <row r="28" spans="1:14" ht="32.25" thickBot="1" x14ac:dyDescent="0.3">
      <c r="A28" s="227"/>
      <c r="B28" s="39" t="s">
        <v>65</v>
      </c>
      <c r="C28" s="40" t="s">
        <v>63</v>
      </c>
      <c r="D28" s="228"/>
      <c r="E28" s="80">
        <v>4150000</v>
      </c>
      <c r="F28" s="90">
        <v>633275</v>
      </c>
      <c r="G28" s="74">
        <f t="shared" si="0"/>
        <v>4783275</v>
      </c>
      <c r="H28" s="203"/>
      <c r="I28" s="36" t="s">
        <v>64</v>
      </c>
      <c r="J28" s="209"/>
      <c r="K28" s="201"/>
      <c r="L28" s="201"/>
      <c r="M28" s="201"/>
      <c r="N28" s="201"/>
    </row>
    <row r="29" spans="1:14" ht="112.5" customHeight="1" thickBot="1" x14ac:dyDescent="0.3">
      <c r="A29" s="31" t="s">
        <v>91</v>
      </c>
      <c r="B29" s="39" t="s">
        <v>62</v>
      </c>
      <c r="C29" s="40" t="s">
        <v>63</v>
      </c>
      <c r="D29" s="86">
        <v>15695000</v>
      </c>
      <c r="E29" s="86">
        <v>14680000</v>
      </c>
      <c r="F29" s="83">
        <v>6089147.0099999998</v>
      </c>
      <c r="G29" s="78">
        <f t="shared" si="0"/>
        <v>20769147.009999998</v>
      </c>
      <c r="H29" s="57">
        <v>2042</v>
      </c>
      <c r="I29" s="58" t="s">
        <v>64</v>
      </c>
      <c r="J29" s="176" t="s">
        <v>123</v>
      </c>
      <c r="K29" s="137" t="s">
        <v>84</v>
      </c>
      <c r="L29" s="137" t="s">
        <v>84</v>
      </c>
      <c r="M29" s="137" t="s">
        <v>17</v>
      </c>
      <c r="N29" s="137" t="s">
        <v>84</v>
      </c>
    </row>
    <row r="30" spans="1:14" ht="90.75" customHeight="1" thickBot="1" x14ac:dyDescent="0.3">
      <c r="A30" s="31" t="s">
        <v>89</v>
      </c>
      <c r="B30" s="39" t="s">
        <v>62</v>
      </c>
      <c r="C30" s="40" t="s">
        <v>63</v>
      </c>
      <c r="D30" s="87">
        <v>9415000</v>
      </c>
      <c r="E30" s="87">
        <v>7000000</v>
      </c>
      <c r="F30" s="133">
        <v>872750</v>
      </c>
      <c r="G30" s="78">
        <f t="shared" si="0"/>
        <v>7872750</v>
      </c>
      <c r="H30" s="139">
        <v>2029</v>
      </c>
      <c r="I30" s="140" t="s">
        <v>64</v>
      </c>
      <c r="J30" s="176" t="s">
        <v>124</v>
      </c>
      <c r="K30" s="137" t="s">
        <v>84</v>
      </c>
      <c r="L30" s="137" t="s">
        <v>84</v>
      </c>
      <c r="M30" s="137" t="s">
        <v>17</v>
      </c>
      <c r="N30" s="137" t="s">
        <v>84</v>
      </c>
    </row>
    <row r="31" spans="1:14" ht="120.75" thickBot="1" x14ac:dyDescent="0.3">
      <c r="A31" s="31" t="s">
        <v>125</v>
      </c>
      <c r="B31" s="39" t="s">
        <v>62</v>
      </c>
      <c r="C31" s="40" t="s">
        <v>63</v>
      </c>
      <c r="D31" s="86">
        <v>33715000</v>
      </c>
      <c r="E31" s="86">
        <v>35560000</v>
      </c>
      <c r="F31" s="83">
        <v>18056575</v>
      </c>
      <c r="G31" s="78">
        <f t="shared" si="0"/>
        <v>53616575</v>
      </c>
      <c r="H31" s="57">
        <v>2043</v>
      </c>
      <c r="I31" s="58" t="s">
        <v>64</v>
      </c>
      <c r="J31" s="176" t="s">
        <v>137</v>
      </c>
      <c r="K31" s="137" t="s">
        <v>84</v>
      </c>
      <c r="L31" s="137" t="s">
        <v>84</v>
      </c>
      <c r="M31" s="137" t="s">
        <v>17</v>
      </c>
      <c r="N31" s="137" t="s">
        <v>84</v>
      </c>
    </row>
    <row r="32" spans="1:14" ht="90.75" customHeight="1" thickBot="1" x14ac:dyDescent="0.3">
      <c r="A32" s="31" t="s">
        <v>135</v>
      </c>
      <c r="B32" s="39" t="s">
        <v>65</v>
      </c>
      <c r="C32" s="40" t="s">
        <v>63</v>
      </c>
      <c r="D32" s="86">
        <v>9660000</v>
      </c>
      <c r="E32" s="86">
        <v>9300000</v>
      </c>
      <c r="F32" s="83">
        <v>4841450</v>
      </c>
      <c r="G32" s="78">
        <f t="shared" si="0"/>
        <v>14141450</v>
      </c>
      <c r="H32" s="57">
        <v>2043</v>
      </c>
      <c r="I32" s="58" t="s">
        <v>64</v>
      </c>
      <c r="J32" s="176" t="s">
        <v>138</v>
      </c>
      <c r="K32" s="137" t="s">
        <v>84</v>
      </c>
      <c r="L32" s="137" t="s">
        <v>84</v>
      </c>
      <c r="M32" s="137" t="s">
        <v>17</v>
      </c>
      <c r="N32" s="137" t="s">
        <v>84</v>
      </c>
    </row>
    <row r="33" spans="1:14" ht="75.75" thickBot="1" x14ac:dyDescent="0.3">
      <c r="A33" s="31" t="s">
        <v>126</v>
      </c>
      <c r="B33" s="39" t="s">
        <v>62</v>
      </c>
      <c r="C33" s="40" t="s">
        <v>63</v>
      </c>
      <c r="D33" s="86">
        <v>1960000</v>
      </c>
      <c r="E33" s="86">
        <v>1710000</v>
      </c>
      <c r="F33" s="83">
        <v>268500</v>
      </c>
      <c r="G33" s="78">
        <f t="shared" si="0"/>
        <v>1978500</v>
      </c>
      <c r="H33" s="57">
        <v>2030</v>
      </c>
      <c r="I33" s="58" t="s">
        <v>64</v>
      </c>
      <c r="J33" s="176" t="s">
        <v>139</v>
      </c>
      <c r="K33" s="137" t="s">
        <v>84</v>
      </c>
      <c r="L33" s="137" t="s">
        <v>84</v>
      </c>
      <c r="M33" s="137" t="s">
        <v>17</v>
      </c>
      <c r="N33" s="137" t="s">
        <v>84</v>
      </c>
    </row>
    <row r="34" spans="1:14" ht="75.75" thickBot="1" x14ac:dyDescent="0.3">
      <c r="A34" s="31" t="s">
        <v>136</v>
      </c>
      <c r="B34" s="39" t="s">
        <v>65</v>
      </c>
      <c r="C34" s="40" t="s">
        <v>63</v>
      </c>
      <c r="D34" s="86">
        <v>7875000</v>
      </c>
      <c r="E34" s="86">
        <v>7875000</v>
      </c>
      <c r="F34" s="83">
        <v>3673475</v>
      </c>
      <c r="G34" s="78">
        <f t="shared" ref="G34" si="1">SUM(E34:F34)</f>
        <v>11548475</v>
      </c>
      <c r="H34" s="57">
        <v>2044</v>
      </c>
      <c r="I34" s="58" t="s">
        <v>64</v>
      </c>
      <c r="J34" s="176" t="s">
        <v>133</v>
      </c>
      <c r="K34" s="137" t="s">
        <v>84</v>
      </c>
      <c r="L34" s="137" t="s">
        <v>84</v>
      </c>
      <c r="M34" s="137" t="s">
        <v>17</v>
      </c>
      <c r="N34" s="137" t="s">
        <v>84</v>
      </c>
    </row>
    <row r="35" spans="1:14" ht="90.75" customHeight="1" thickBot="1" x14ac:dyDescent="0.3">
      <c r="A35" s="31" t="s">
        <v>132</v>
      </c>
      <c r="B35" s="39" t="s">
        <v>62</v>
      </c>
      <c r="C35" s="40" t="s">
        <v>63</v>
      </c>
      <c r="D35" s="86">
        <v>3015000</v>
      </c>
      <c r="E35" s="86">
        <v>3015000</v>
      </c>
      <c r="F35" s="83">
        <v>241425</v>
      </c>
      <c r="G35" s="78">
        <f t="shared" ref="G35" si="2">SUM(E35:F35)</f>
        <v>3256425</v>
      </c>
      <c r="H35" s="57">
        <v>2031</v>
      </c>
      <c r="I35" s="58" t="s">
        <v>64</v>
      </c>
      <c r="J35" s="176" t="s">
        <v>134</v>
      </c>
      <c r="K35" s="137" t="s">
        <v>84</v>
      </c>
      <c r="L35" s="137" t="s">
        <v>84</v>
      </c>
      <c r="M35" s="137" t="s">
        <v>17</v>
      </c>
      <c r="N35" s="137" t="s">
        <v>84</v>
      </c>
    </row>
    <row r="36" spans="1:14" s="1" customFormat="1" ht="32.25" thickBot="1" x14ac:dyDescent="0.3">
      <c r="A36" s="157" t="s">
        <v>78</v>
      </c>
      <c r="B36" s="158"/>
      <c r="C36" s="159"/>
      <c r="D36" s="160">
        <f>SUM(D5:D35)</f>
        <v>358165000</v>
      </c>
      <c r="E36" s="160">
        <f>SUM(E5:E35)</f>
        <v>275080000</v>
      </c>
      <c r="F36" s="160">
        <f>SUM(F5:F35)</f>
        <v>79628580.150000006</v>
      </c>
      <c r="G36" s="160">
        <f>SUM(G5:G35)</f>
        <v>354708580.14999998</v>
      </c>
      <c r="H36" s="165"/>
      <c r="I36" s="68"/>
      <c r="J36" s="136"/>
      <c r="K36" s="68"/>
      <c r="L36" s="68"/>
      <c r="M36" s="68"/>
      <c r="N36" s="68"/>
    </row>
    <row r="37" spans="1:14" s="1" customFormat="1" ht="16.5" thickBot="1" x14ac:dyDescent="0.3">
      <c r="A37" s="41"/>
      <c r="B37" s="42"/>
      <c r="C37" s="22"/>
      <c r="D37" s="43"/>
      <c r="E37" s="43"/>
      <c r="F37" s="134"/>
      <c r="G37" s="43"/>
      <c r="H37" s="44"/>
      <c r="I37" s="44"/>
    </row>
    <row r="38" spans="1:14" ht="16.5" thickBot="1" x14ac:dyDescent="0.3">
      <c r="A38" s="218" t="s">
        <v>79</v>
      </c>
      <c r="B38" s="219"/>
      <c r="C38" s="219"/>
      <c r="D38" s="219"/>
      <c r="E38" s="219"/>
      <c r="F38" s="219"/>
      <c r="G38" s="219"/>
      <c r="H38" s="219"/>
      <c r="I38" s="219"/>
      <c r="J38" s="219"/>
      <c r="K38" s="219"/>
      <c r="L38" s="219"/>
      <c r="M38" s="219"/>
      <c r="N38" s="220"/>
    </row>
    <row r="39" spans="1:14" ht="45.75" thickBot="1" x14ac:dyDescent="0.3">
      <c r="A39" s="31" t="s">
        <v>154</v>
      </c>
      <c r="B39" s="72" t="s">
        <v>80</v>
      </c>
      <c r="C39" s="32" t="s">
        <v>72</v>
      </c>
      <c r="D39" s="90">
        <v>11670000</v>
      </c>
      <c r="E39" s="74">
        <v>5580000</v>
      </c>
      <c r="F39" s="90">
        <v>760921</v>
      </c>
      <c r="G39" s="74">
        <f>SUM(E39:F39)</f>
        <v>6340921</v>
      </c>
      <c r="H39" s="32">
        <v>2032</v>
      </c>
      <c r="I39" s="36" t="s">
        <v>81</v>
      </c>
      <c r="J39" s="35" t="s">
        <v>109</v>
      </c>
      <c r="K39" s="36" t="s">
        <v>84</v>
      </c>
      <c r="L39" s="36" t="s">
        <v>84</v>
      </c>
      <c r="M39" s="36" t="s">
        <v>84</v>
      </c>
      <c r="N39" s="36" t="s">
        <v>84</v>
      </c>
    </row>
    <row r="40" spans="1:14" ht="60.75" thickBot="1" x14ac:dyDescent="0.3">
      <c r="A40" s="31" t="s">
        <v>155</v>
      </c>
      <c r="B40" s="72" t="s">
        <v>80</v>
      </c>
      <c r="C40" s="168" t="s">
        <v>72</v>
      </c>
      <c r="D40" s="167">
        <v>17000000</v>
      </c>
      <c r="E40" s="74">
        <v>8895000</v>
      </c>
      <c r="F40" s="167">
        <v>1534744</v>
      </c>
      <c r="G40" s="74">
        <f t="shared" ref="G40:G41" si="3">SUM(E40:F40)</f>
        <v>10429744</v>
      </c>
      <c r="H40" s="168">
        <v>2032</v>
      </c>
      <c r="I40" s="36" t="s">
        <v>81</v>
      </c>
      <c r="J40" s="35" t="s">
        <v>110</v>
      </c>
      <c r="K40" s="34" t="s">
        <v>84</v>
      </c>
      <c r="L40" s="34" t="s">
        <v>84</v>
      </c>
      <c r="M40" s="34" t="s">
        <v>84</v>
      </c>
      <c r="N40" s="34" t="s">
        <v>84</v>
      </c>
    </row>
    <row r="41" spans="1:14" ht="90.75" thickBot="1" x14ac:dyDescent="0.3">
      <c r="A41" s="180" t="s">
        <v>153</v>
      </c>
      <c r="B41" s="72" t="s">
        <v>80</v>
      </c>
      <c r="C41" s="177" t="s">
        <v>72</v>
      </c>
      <c r="D41" s="178">
        <v>10090000</v>
      </c>
      <c r="E41" s="74">
        <v>7300000</v>
      </c>
      <c r="F41" s="178">
        <v>1350050</v>
      </c>
      <c r="G41" s="74">
        <f t="shared" si="3"/>
        <v>8650050</v>
      </c>
      <c r="H41" s="177">
        <v>2032</v>
      </c>
      <c r="I41" s="36" t="s">
        <v>81</v>
      </c>
      <c r="J41" s="35" t="s">
        <v>141</v>
      </c>
      <c r="K41" s="36"/>
      <c r="L41" s="36"/>
      <c r="M41" s="36"/>
      <c r="N41" s="36"/>
    </row>
    <row r="42" spans="1:14" s="1" customFormat="1" ht="16.5" thickBot="1" x14ac:dyDescent="0.3">
      <c r="A42" s="161" t="s">
        <v>82</v>
      </c>
      <c r="B42" s="162"/>
      <c r="C42" s="163"/>
      <c r="D42" s="164">
        <f>SUM(D39:D41)</f>
        <v>38760000</v>
      </c>
      <c r="E42" s="164">
        <f t="shared" ref="E42:F42" si="4">SUM(E39:E41)</f>
        <v>21775000</v>
      </c>
      <c r="F42" s="164">
        <f t="shared" si="4"/>
        <v>3645715</v>
      </c>
      <c r="G42" s="164">
        <f>SUM(G39:G41)</f>
        <v>25420715</v>
      </c>
    </row>
    <row r="43" spans="1:14" ht="15.75" thickBot="1" x14ac:dyDescent="0.3">
      <c r="D43" s="25"/>
      <c r="E43" s="25"/>
      <c r="F43" s="91"/>
    </row>
    <row r="44" spans="1:14" ht="16.5" thickBot="1" x14ac:dyDescent="0.3">
      <c r="A44" s="218" t="s">
        <v>87</v>
      </c>
      <c r="B44" s="219"/>
      <c r="C44" s="219"/>
      <c r="D44" s="219"/>
      <c r="E44" s="219"/>
      <c r="F44" s="219"/>
      <c r="G44" s="219"/>
      <c r="H44" s="219"/>
      <c r="I44" s="220"/>
      <c r="K44" s="221"/>
      <c r="L44" s="221"/>
      <c r="M44" s="221"/>
      <c r="N44" s="221"/>
    </row>
    <row r="45" spans="1:14" ht="32.25" thickBot="1" x14ac:dyDescent="0.3">
      <c r="A45" s="31" t="s">
        <v>140</v>
      </c>
      <c r="B45" s="72" t="s">
        <v>88</v>
      </c>
      <c r="C45" s="32" t="s">
        <v>63</v>
      </c>
      <c r="D45" s="90">
        <v>704426</v>
      </c>
      <c r="E45" s="74">
        <v>311846</v>
      </c>
      <c r="F45" s="90">
        <v>40409.25</v>
      </c>
      <c r="G45" s="74">
        <f>SUM(E45:F45)</f>
        <v>352255.25</v>
      </c>
      <c r="H45" s="32">
        <v>2029</v>
      </c>
      <c r="I45" s="34" t="s">
        <v>64</v>
      </c>
      <c r="K45" s="45"/>
      <c r="L45" s="45"/>
      <c r="M45" s="45"/>
      <c r="N45" s="45"/>
    </row>
    <row r="46" spans="1:14" ht="16.5" thickBot="1" x14ac:dyDescent="0.3">
      <c r="A46" s="157" t="s">
        <v>30</v>
      </c>
      <c r="B46" s="158"/>
      <c r="C46" s="159"/>
      <c r="D46" s="160">
        <f>SUM(D45:D45)</f>
        <v>704426</v>
      </c>
      <c r="E46" s="160">
        <f>SUM(E45:E45)</f>
        <v>311846</v>
      </c>
      <c r="F46" s="160">
        <f>SUM(F45:F45)</f>
        <v>40409.25</v>
      </c>
      <c r="G46" s="160">
        <f>SUM(G45:G45)</f>
        <v>352255.25</v>
      </c>
      <c r="H46" s="50"/>
      <c r="I46" s="50"/>
    </row>
    <row r="47" spans="1:14" s="22" customFormat="1" ht="16.5" thickBot="1" x14ac:dyDescent="0.3">
      <c r="A47" s="19" t="s">
        <v>31</v>
      </c>
      <c r="B47" s="20"/>
      <c r="C47" s="21"/>
      <c r="D47" s="79">
        <f>D42+D36+D46</f>
        <v>397629426</v>
      </c>
      <c r="E47" s="79">
        <f>E42+E36+E46</f>
        <v>297166846</v>
      </c>
      <c r="F47" s="79">
        <f>F42+F36+F46</f>
        <v>83314704.400000006</v>
      </c>
      <c r="G47" s="138">
        <f>G42+G36+G46</f>
        <v>380481550.39999998</v>
      </c>
      <c r="H47" s="166"/>
      <c r="I47" s="68"/>
    </row>
    <row r="48" spans="1:14" x14ac:dyDescent="0.25">
      <c r="D48" s="25"/>
      <c r="E48" s="25"/>
      <c r="F48" s="91"/>
    </row>
    <row r="49" spans="1:6" x14ac:dyDescent="0.25">
      <c r="D49" s="25"/>
      <c r="E49" s="25"/>
      <c r="F49" s="91"/>
    </row>
    <row r="50" spans="1:6" ht="18.75" x14ac:dyDescent="0.3">
      <c r="A50" s="23"/>
      <c r="B50" s="24"/>
    </row>
    <row r="54" spans="1:6" x14ac:dyDescent="0.25">
      <c r="A54" s="173" t="s">
        <v>130</v>
      </c>
      <c r="C54" s="169" t="s">
        <v>129</v>
      </c>
      <c r="D54" s="170">
        <v>110958</v>
      </c>
      <c r="E54" s="171">
        <v>45108</v>
      </c>
    </row>
  </sheetData>
  <autoFilter ref="A4:N36" xr:uid="{53FB133A-1FA6-47B8-B104-B76CD2AEE57E}"/>
  <mergeCells count="28">
    <mergeCell ref="A44:I44"/>
    <mergeCell ref="K44:N44"/>
    <mergeCell ref="A23:A24"/>
    <mergeCell ref="D23:D24"/>
    <mergeCell ref="K23:K24"/>
    <mergeCell ref="L23:L24"/>
    <mergeCell ref="M23:M24"/>
    <mergeCell ref="N23:N24"/>
    <mergeCell ref="N27:N28"/>
    <mergeCell ref="A27:A28"/>
    <mergeCell ref="D27:D28"/>
    <mergeCell ref="K27:K28"/>
    <mergeCell ref="J23:J24"/>
    <mergeCell ref="J27:J28"/>
    <mergeCell ref="A38:N38"/>
    <mergeCell ref="L27:L28"/>
    <mergeCell ref="A1:I1"/>
    <mergeCell ref="A2:I2"/>
    <mergeCell ref="A3:I3"/>
    <mergeCell ref="A8:A10"/>
    <mergeCell ref="D8:D10"/>
    <mergeCell ref="M27:M28"/>
    <mergeCell ref="H27:H28"/>
    <mergeCell ref="M8:M10"/>
    <mergeCell ref="N8:N10"/>
    <mergeCell ref="J8:J10"/>
    <mergeCell ref="K8:K10"/>
    <mergeCell ref="L8:L10"/>
  </mergeCells>
  <hyperlinks>
    <hyperlink ref="A54" r:id="rId1" xr:uid="{C054B90B-6905-4BF2-AB18-7DDF50306934}"/>
  </hyperlinks>
  <pageMargins left="0.2" right="0.2" top="0.25" bottom="0.25" header="0.3" footer="0.3"/>
  <pageSetup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4535-D58A-488B-B8C9-167863CB4AAD}">
  <dimension ref="A1:Q8"/>
  <sheetViews>
    <sheetView zoomScale="80" zoomScaleNormal="80" workbookViewId="0">
      <selection activeCell="D13" sqref="D13"/>
    </sheetView>
  </sheetViews>
  <sheetFormatPr defaultRowHeight="15" x14ac:dyDescent="0.25"/>
  <cols>
    <col min="1" max="1" width="11" style="92" bestFit="1" customWidth="1"/>
    <col min="2" max="2" width="16.28515625" style="92" bestFit="1" customWidth="1"/>
    <col min="3" max="3" width="33.5703125" style="92" bestFit="1" customWidth="1"/>
    <col min="4" max="4" width="16.28515625" style="92" bestFit="1" customWidth="1"/>
    <col min="5" max="5" width="22.7109375" style="92" bestFit="1" customWidth="1"/>
    <col min="6" max="6" width="21.7109375" style="92" bestFit="1" customWidth="1"/>
    <col min="7" max="7" width="19" style="92" bestFit="1" customWidth="1"/>
    <col min="8" max="8" width="20" style="92" bestFit="1" customWidth="1"/>
    <col min="9" max="9" width="36.28515625" style="92" bestFit="1" customWidth="1"/>
    <col min="10" max="10" width="29" style="92" bestFit="1" customWidth="1"/>
    <col min="11" max="11" width="19" style="92" bestFit="1" customWidth="1"/>
    <col min="12" max="12" width="22" style="92" bestFit="1" customWidth="1"/>
    <col min="13" max="13" width="35.42578125" style="92" bestFit="1" customWidth="1"/>
    <col min="14" max="14" width="12.5703125" style="92" bestFit="1" customWidth="1"/>
    <col min="15" max="15" width="15.85546875" style="92" bestFit="1" customWidth="1"/>
    <col min="16" max="16" width="11.85546875" style="92" bestFit="1" customWidth="1"/>
    <col min="17" max="17" width="12.42578125" style="92" bestFit="1" customWidth="1"/>
    <col min="18" max="16384" width="9.140625" style="92"/>
  </cols>
  <sheetData>
    <row r="1" spans="1:17" ht="32.25" thickBot="1" x14ac:dyDescent="0.3">
      <c r="A1" s="27" t="s">
        <v>21</v>
      </c>
      <c r="B1" s="28" t="s">
        <v>58</v>
      </c>
      <c r="C1" s="29" t="s">
        <v>22</v>
      </c>
      <c r="D1" s="29" t="s">
        <v>23</v>
      </c>
      <c r="E1" s="29" t="s">
        <v>24</v>
      </c>
      <c r="F1" s="29" t="s">
        <v>59</v>
      </c>
      <c r="G1" s="29" t="s">
        <v>60</v>
      </c>
      <c r="H1" s="29" t="s">
        <v>61</v>
      </c>
      <c r="I1" s="29" t="s">
        <v>25</v>
      </c>
      <c r="J1" s="30" t="s">
        <v>26</v>
      </c>
      <c r="K1" s="30" t="s">
        <v>27</v>
      </c>
      <c r="L1" s="30" t="s">
        <v>28</v>
      </c>
      <c r="M1" s="30" t="s">
        <v>29</v>
      </c>
      <c r="N1" s="29" t="s">
        <v>19</v>
      </c>
      <c r="O1" s="29" t="s">
        <v>85</v>
      </c>
      <c r="P1" s="29" t="s">
        <v>18</v>
      </c>
      <c r="Q1" s="29" t="s">
        <v>86</v>
      </c>
    </row>
    <row r="2" spans="1:17" s="98" customFormat="1" ht="15.75" x14ac:dyDescent="0.25">
      <c r="A2" s="93" t="s">
        <v>92</v>
      </c>
      <c r="B2" s="94"/>
      <c r="C2" s="95"/>
      <c r="D2" s="95"/>
      <c r="E2" s="95"/>
      <c r="F2" s="95"/>
      <c r="G2" s="95"/>
      <c r="H2" s="95"/>
      <c r="I2" s="95"/>
      <c r="J2" s="96"/>
      <c r="K2" s="97"/>
      <c r="L2" s="97"/>
      <c r="M2" s="97"/>
      <c r="N2" s="95"/>
      <c r="O2" s="95"/>
      <c r="P2" s="95"/>
      <c r="Q2" s="95"/>
    </row>
    <row r="3" spans="1:17" s="98" customFormat="1" ht="60.75" thickBot="1" x14ac:dyDescent="0.3">
      <c r="A3" s="99" t="s">
        <v>57</v>
      </c>
      <c r="B3" s="100" t="s">
        <v>62</v>
      </c>
      <c r="C3" s="101" t="s">
        <v>63</v>
      </c>
      <c r="D3" s="102">
        <v>3820000</v>
      </c>
      <c r="E3" s="102">
        <v>910000</v>
      </c>
      <c r="F3" s="102">
        <v>41250</v>
      </c>
      <c r="G3" s="102">
        <f>SUM(E3:F3)</f>
        <v>951250</v>
      </c>
      <c r="H3" s="101">
        <v>2023</v>
      </c>
      <c r="I3" s="103" t="s">
        <v>64</v>
      </c>
      <c r="J3" s="104">
        <v>4149770.9</v>
      </c>
      <c r="K3" s="105"/>
      <c r="L3" s="105"/>
      <c r="M3" s="105" t="s">
        <v>83</v>
      </c>
      <c r="N3" s="103" t="s">
        <v>84</v>
      </c>
      <c r="O3" s="103" t="s">
        <v>16</v>
      </c>
      <c r="P3" s="103" t="s">
        <v>84</v>
      </c>
      <c r="Q3" s="103" t="s">
        <v>84</v>
      </c>
    </row>
    <row r="4" spans="1:17" s="65" customFormat="1" ht="16.5" thickBot="1" x14ac:dyDescent="0.3">
      <c r="A4" s="126"/>
      <c r="B4" s="72"/>
      <c r="C4" s="73"/>
      <c r="D4" s="127"/>
      <c r="E4" s="127"/>
      <c r="F4" s="127"/>
      <c r="G4" s="127"/>
      <c r="H4" s="128"/>
      <c r="I4" s="129"/>
      <c r="J4" s="130"/>
      <c r="K4" s="131"/>
      <c r="L4" s="131"/>
      <c r="M4" s="131"/>
      <c r="N4" s="132"/>
      <c r="O4" s="132"/>
      <c r="P4" s="132"/>
      <c r="Q4" s="132"/>
    </row>
    <row r="5" spans="1:17" s="125" customFormat="1" ht="16.5" thickBot="1" x14ac:dyDescent="0.3">
      <c r="A5" s="116" t="s">
        <v>97</v>
      </c>
      <c r="B5" s="117"/>
      <c r="C5" s="118"/>
      <c r="D5" s="119"/>
      <c r="E5" s="119"/>
      <c r="F5" s="119"/>
      <c r="G5" s="119"/>
      <c r="H5" s="120"/>
      <c r="I5" s="121"/>
      <c r="J5" s="122"/>
      <c r="K5" s="123"/>
      <c r="L5" s="123"/>
      <c r="M5" s="123"/>
      <c r="N5" s="124"/>
      <c r="O5" s="124"/>
      <c r="P5" s="124"/>
      <c r="Q5" s="124"/>
    </row>
    <row r="6" spans="1:17" s="112" customFormat="1" ht="48" thickBot="1" x14ac:dyDescent="0.3">
      <c r="A6" s="106" t="s">
        <v>93</v>
      </c>
      <c r="B6" s="107" t="s">
        <v>62</v>
      </c>
      <c r="C6" s="108" t="s">
        <v>63</v>
      </c>
      <c r="D6" s="113">
        <v>38015000</v>
      </c>
      <c r="E6" s="113">
        <v>38015000</v>
      </c>
      <c r="F6" s="113">
        <v>19693416.66</v>
      </c>
      <c r="G6" s="113">
        <f>SUM(E6:F6)</f>
        <v>57708416.659999996</v>
      </c>
      <c r="H6" s="114">
        <v>2043</v>
      </c>
      <c r="I6" s="115" t="s">
        <v>94</v>
      </c>
      <c r="J6" s="109"/>
      <c r="K6" s="110"/>
      <c r="L6" s="110"/>
      <c r="M6" s="110"/>
      <c r="N6" s="111" t="s">
        <v>84</v>
      </c>
      <c r="O6" s="111" t="s">
        <v>84</v>
      </c>
      <c r="P6" s="111" t="s">
        <v>17</v>
      </c>
      <c r="Q6" s="111" t="s">
        <v>84</v>
      </c>
    </row>
    <row r="7" spans="1:17" s="112" customFormat="1" ht="63.75" thickBot="1" x14ac:dyDescent="0.3">
      <c r="A7" s="106" t="s">
        <v>96</v>
      </c>
      <c r="B7" s="107" t="s">
        <v>65</v>
      </c>
      <c r="C7" s="108" t="s">
        <v>63</v>
      </c>
      <c r="D7" s="113">
        <v>9660000</v>
      </c>
      <c r="E7" s="113">
        <v>9660000</v>
      </c>
      <c r="F7" s="113">
        <v>5262091.67</v>
      </c>
      <c r="G7" s="113">
        <f>SUM(E7:F7)</f>
        <v>14922091.67</v>
      </c>
      <c r="H7" s="114">
        <v>2043</v>
      </c>
      <c r="I7" s="115" t="s">
        <v>94</v>
      </c>
      <c r="J7" s="109"/>
      <c r="K7" s="110"/>
      <c r="L7" s="110"/>
      <c r="M7" s="110"/>
      <c r="N7" s="111" t="s">
        <v>84</v>
      </c>
      <c r="O7" s="111" t="s">
        <v>84</v>
      </c>
      <c r="P7" s="111" t="s">
        <v>17</v>
      </c>
      <c r="Q7" s="111" t="s">
        <v>84</v>
      </c>
    </row>
    <row r="8" spans="1:17" s="112" customFormat="1" ht="48" thickBot="1" x14ac:dyDescent="0.3">
      <c r="A8" s="106" t="s">
        <v>95</v>
      </c>
      <c r="B8" s="107" t="s">
        <v>62</v>
      </c>
      <c r="C8" s="108" t="s">
        <v>63</v>
      </c>
      <c r="D8" s="113">
        <v>1960000</v>
      </c>
      <c r="E8" s="113">
        <v>1960000</v>
      </c>
      <c r="F8" s="113">
        <v>352083.33</v>
      </c>
      <c r="G8" s="113">
        <f>SUM(E8:F8)</f>
        <v>2312083.33</v>
      </c>
      <c r="H8" s="114">
        <v>2030</v>
      </c>
      <c r="I8" s="115" t="s">
        <v>94</v>
      </c>
      <c r="J8" s="109"/>
      <c r="K8" s="110"/>
      <c r="L8" s="110"/>
      <c r="M8" s="110"/>
      <c r="N8" s="111" t="s">
        <v>84</v>
      </c>
      <c r="O8" s="111" t="s">
        <v>84</v>
      </c>
      <c r="P8" s="111" t="s">
        <v>17</v>
      </c>
      <c r="Q8" s="111" t="s">
        <v>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1-Contact Information</vt:lpstr>
      <vt:lpstr>2-Summary of Debt Obligations</vt:lpstr>
      <vt:lpstr>3 - Individual Debt Obligations</vt:lpstr>
      <vt:lpstr>Sheet1</vt:lpstr>
      <vt:lpstr>'2-Summary of Debt Obligations'!Print_Area</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Haley Wynn</dc:creator>
  <cp:lastModifiedBy>Carren L. Ridge</cp:lastModifiedBy>
  <cp:lastPrinted>2025-02-17T22:06:16Z</cp:lastPrinted>
  <dcterms:created xsi:type="dcterms:W3CDTF">2015-11-02T14:36:10Z</dcterms:created>
  <dcterms:modified xsi:type="dcterms:W3CDTF">2025-04-03T13:00:49Z</dcterms:modified>
</cp:coreProperties>
</file>