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Transparency Stars\Traditional Finances\FY 2025\"/>
    </mc:Choice>
  </mc:AlternateContent>
  <xr:revisionPtr revIDLastSave="0" documentId="8_{765D8309-A991-48E1-BAA9-AA3AE5BE3B3E}" xr6:coauthVersionLast="47" xr6:coauthVersionMax="47" xr10:uidLastSave="{00000000-0000-0000-0000-000000000000}"/>
  <bookViews>
    <workbookView xWindow="-120" yWindow="-120" windowWidth="29040" windowHeight="15840" xr2:uid="{3F3D37A5-0538-46C2-85EC-CF2558737FB7}"/>
  </bookViews>
  <sheets>
    <sheet name="Traditional Finances" sheetId="2" r:id="rId1"/>
    <sheet name="Revenues" sheetId="1" r:id="rId2"/>
    <sheet name="Expenditur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7" i="1" l="1"/>
  <c r="B268" i="1"/>
  <c r="B1476" i="3"/>
  <c r="B1684" i="3"/>
  <c r="B1672" i="3"/>
  <c r="B1658" i="3"/>
  <c r="B1630" i="3"/>
  <c r="B1615" i="3"/>
  <c r="B1686" i="3" l="1"/>
  <c r="B1587" i="3" l="1"/>
  <c r="B1572" i="3"/>
  <c r="B1542" i="3"/>
  <c r="B1471" i="3"/>
  <c r="B1144" i="3" l="1"/>
  <c r="B830" i="3" l="1"/>
  <c r="B245" i="3"/>
  <c r="B1741" i="3" l="1"/>
  <c r="B1410" i="3" l="1"/>
  <c r="B275" i="1" l="1"/>
  <c r="B214" i="1"/>
  <c r="B219" i="1"/>
  <c r="B205" i="1"/>
  <c r="B194" i="1"/>
  <c r="B190" i="1"/>
  <c r="B176" i="1"/>
  <c r="B17" i="1"/>
  <c r="B1691" i="3" l="1"/>
  <c r="B404" i="3" l="1"/>
  <c r="B626" i="3"/>
  <c r="B1099" i="3" l="1"/>
  <c r="B1195" i="3" l="1"/>
  <c r="B1652" i="3" l="1"/>
  <c r="B1636" i="3"/>
  <c r="B103" i="1" l="1"/>
  <c r="B271" i="1"/>
  <c r="B259" i="1"/>
  <c r="B167" i="1"/>
  <c r="B170" i="1"/>
  <c r="B164" i="1"/>
  <c r="B151" i="1"/>
  <c r="B48" i="1" l="1"/>
  <c r="B1380" i="3"/>
  <c r="B1174" i="3"/>
  <c r="B951" i="3"/>
  <c r="B757" i="3"/>
  <c r="B533" i="3"/>
  <c r="B598" i="3"/>
  <c r="B572" i="3"/>
  <c r="B460" i="3"/>
  <c r="B346" i="3"/>
  <c r="B274" i="3"/>
  <c r="B223" i="3"/>
  <c r="B1762" i="3" l="1"/>
  <c r="B1704" i="3" l="1"/>
  <c r="B1743" i="3" l="1"/>
  <c r="B1647" i="3"/>
  <c r="B1641" i="3"/>
  <c r="B1608" i="3"/>
  <c r="B1603" i="3"/>
  <c r="B1562" i="3"/>
  <c r="B1565" i="3"/>
  <c r="B1558" i="3"/>
  <c r="B1554" i="3"/>
  <c r="B1551" i="3"/>
  <c r="B1546" i="3"/>
  <c r="B1536" i="3"/>
  <c r="B1520" i="3"/>
  <c r="B1567" i="3" l="1"/>
  <c r="B1537" i="3"/>
  <c r="B1488" i="3" l="1"/>
  <c r="B1483" i="3"/>
  <c r="B1693" i="3" l="1"/>
  <c r="B1451" i="3"/>
  <c r="B1453" i="3" s="1"/>
  <c r="B1345" i="3"/>
  <c r="B1301" i="3"/>
  <c r="B1262" i="3"/>
  <c r="B1206" i="3" l="1"/>
  <c r="B1198" i="3"/>
  <c r="B1056" i="3"/>
  <c r="B1025" i="3"/>
  <c r="B991" i="3"/>
  <c r="B919" i="3"/>
  <c r="B894" i="3"/>
  <c r="B866" i="3"/>
  <c r="B1200" i="3" l="1"/>
  <c r="B1176" i="3"/>
  <c r="B1101" i="3"/>
  <c r="B799" i="3"/>
  <c r="B711" i="3"/>
  <c r="B676" i="3"/>
  <c r="B493" i="3"/>
  <c r="B435" i="3"/>
  <c r="B377" i="3"/>
  <c r="B309" i="3"/>
  <c r="B832" i="3" l="1"/>
  <c r="B759" i="3"/>
  <c r="B600" i="3"/>
  <c r="B495" i="3"/>
  <c r="B379" i="3"/>
  <c r="B276" i="3"/>
  <c r="B628" i="3" l="1"/>
  <c r="B189" i="3"/>
  <c r="B155" i="3"/>
  <c r="B132" i="3"/>
  <c r="B101" i="3"/>
  <c r="B73" i="3"/>
  <c r="B44" i="3"/>
  <c r="B18" i="3"/>
  <c r="B265" i="1"/>
  <c r="B262" i="1"/>
  <c r="B254" i="1"/>
  <c r="B248" i="1"/>
  <c r="B245" i="1"/>
  <c r="B240" i="1"/>
  <c r="B146" i="1"/>
  <c r="B230" i="1"/>
  <c r="B225" i="1"/>
  <c r="B209" i="1"/>
  <c r="B200" i="1"/>
  <c r="B187" i="1"/>
  <c r="B179" i="1"/>
  <c r="B161" i="1"/>
  <c r="B154" i="1"/>
  <c r="B143" i="1"/>
  <c r="B139" i="1"/>
  <c r="B133" i="1"/>
  <c r="B128" i="1"/>
  <c r="B121" i="1"/>
  <c r="B116" i="1"/>
  <c r="B107" i="1"/>
  <c r="B89" i="1"/>
  <c r="B83" i="1"/>
  <c r="B63" i="1"/>
  <c r="B55" i="1"/>
  <c r="B44" i="1"/>
  <c r="B21" i="1"/>
  <c r="B14" i="1"/>
  <c r="B11" i="1"/>
  <c r="B8" i="1"/>
  <c r="B232" i="1" l="1"/>
  <c r="B250" i="1"/>
  <c r="B278" i="3"/>
  <c r="B1208" i="3" s="1"/>
  <c r="B141" i="1"/>
  <c r="B130" i="1"/>
  <c r="B118" i="1"/>
  <c r="B23" i="1"/>
  <c r="B93" i="1" s="1"/>
  <c r="B1764" i="3" l="1"/>
  <c r="B279" i="1"/>
</calcChain>
</file>

<file path=xl/sharedStrings.xml><?xml version="1.0" encoding="utf-8"?>
<sst xmlns="http://schemas.openxmlformats.org/spreadsheetml/2006/main" count="1820" uniqueCount="476">
  <si>
    <t>Ad Valorem Tax - Current</t>
  </si>
  <si>
    <t>Ad Valorem Tax - Delinquent</t>
  </si>
  <si>
    <t>Penalties and Interest</t>
  </si>
  <si>
    <t>Property Taxes</t>
  </si>
  <si>
    <t>Municipal Sales Tax</t>
  </si>
  <si>
    <t>Sales Tax</t>
  </si>
  <si>
    <t>Mixed Beverage Tax</t>
  </si>
  <si>
    <t>GVEC</t>
  </si>
  <si>
    <t>Phone Lines</t>
  </si>
  <si>
    <t>CenterPoint/Entex Gas</t>
  </si>
  <si>
    <t>Charter Communications</t>
  </si>
  <si>
    <t>New Braunfels Utilities</t>
  </si>
  <si>
    <t>Franchise Taxes</t>
  </si>
  <si>
    <t>Taxes and Franchise Fees</t>
  </si>
  <si>
    <t>Vehicle Permits</t>
  </si>
  <si>
    <t>Alarm Permits</t>
  </si>
  <si>
    <t>Parking Permits</t>
  </si>
  <si>
    <t>Alcohol License</t>
  </si>
  <si>
    <t>Food Establishment License</t>
  </si>
  <si>
    <t>Health Certificates</t>
  </si>
  <si>
    <t>Miscellaneous Licenses and Permits</t>
  </si>
  <si>
    <t>Fire Inspection Permit</t>
  </si>
  <si>
    <t>Planning Development Fees</t>
  </si>
  <si>
    <t>Zoning/Variance Application</t>
  </si>
  <si>
    <t>Plat Filing Fees</t>
  </si>
  <si>
    <t xml:space="preserve">Engineering Plan Review </t>
  </si>
  <si>
    <t>Engineering Drainage Fee</t>
  </si>
  <si>
    <t>Traffic Fee</t>
  </si>
  <si>
    <t>Engineering Inspection Fee</t>
  </si>
  <si>
    <t>Miscellaneous Permits</t>
  </si>
  <si>
    <t>Technology Development Fee</t>
  </si>
  <si>
    <t>Skilled Trade Licenses</t>
  </si>
  <si>
    <t>Building Permits</t>
  </si>
  <si>
    <t>Licenses and Permits</t>
  </si>
  <si>
    <t>Federal</t>
  </si>
  <si>
    <t>Intergovernmental Revenue</t>
  </si>
  <si>
    <t>Reproductions and Miscellaneous</t>
  </si>
  <si>
    <t>Ambulance Service</t>
  </si>
  <si>
    <t>Emergency Services District Services</t>
  </si>
  <si>
    <t>Library Fines</t>
  </si>
  <si>
    <t xml:space="preserve">TASPP/HHS Reimbursement </t>
  </si>
  <si>
    <t xml:space="preserve">  Charges for Services</t>
  </si>
  <si>
    <t>Animal Control Fees and Fines</t>
  </si>
  <si>
    <t>Traffic Violations</t>
  </si>
  <si>
    <t>Arrest Fees</t>
  </si>
  <si>
    <t>Other Misdemeanors</t>
  </si>
  <si>
    <t>Court Costs</t>
  </si>
  <si>
    <t>Warrant Service Fees</t>
  </si>
  <si>
    <t xml:space="preserve">  Fines and Forfeitures</t>
  </si>
  <si>
    <t>Interest Income</t>
  </si>
  <si>
    <t>Aquatics Fees</t>
  </si>
  <si>
    <t>Tube Chute</t>
  </si>
  <si>
    <t>Recreation Programs</t>
  </si>
  <si>
    <t>Paddle Boats</t>
  </si>
  <si>
    <t>Miniature Golf</t>
  </si>
  <si>
    <t>Park Rentals</t>
  </si>
  <si>
    <t>Miniature Train Revenue</t>
  </si>
  <si>
    <t>Das Rec Memberships</t>
  </si>
  <si>
    <t xml:space="preserve">Das Rec Merchandise </t>
  </si>
  <si>
    <t xml:space="preserve">Das Rec Programs </t>
  </si>
  <si>
    <t xml:space="preserve">Das Rec Aquatic Programs </t>
  </si>
  <si>
    <t xml:space="preserve">Das Rec Rentals </t>
  </si>
  <si>
    <t>Das Rec Misc</t>
  </si>
  <si>
    <t xml:space="preserve">  Parks and Recreation</t>
  </si>
  <si>
    <t>Contributions</t>
  </si>
  <si>
    <t>Economic Development Agreements</t>
  </si>
  <si>
    <t>Leases</t>
  </si>
  <si>
    <t>Miscellaneous</t>
  </si>
  <si>
    <t>Reimbursements</t>
  </si>
  <si>
    <t xml:space="preserve">  Miscellaneous </t>
  </si>
  <si>
    <t xml:space="preserve">  Interfund Transfers</t>
  </si>
  <si>
    <t>General Fund</t>
  </si>
  <si>
    <t>Commercial Activities Fee</t>
  </si>
  <si>
    <t>Fuel Sales</t>
  </si>
  <si>
    <t>Airport Ancillary Fees</t>
  </si>
  <si>
    <t>Oil Sales</t>
  </si>
  <si>
    <t>Interfund Transfers</t>
  </si>
  <si>
    <t>Airport Fund</t>
  </si>
  <si>
    <t>Misc. - Subject to Sales Tax</t>
  </si>
  <si>
    <t>Misc Licenses &amp; Permits</t>
  </si>
  <si>
    <t>Refuse Collection Fees</t>
  </si>
  <si>
    <t>Recycling Collection Fees</t>
  </si>
  <si>
    <t>Brush/Special Pick ups</t>
  </si>
  <si>
    <t>Garbage Penalties</t>
  </si>
  <si>
    <t>Interest on Investments</t>
  </si>
  <si>
    <t>Charges for Services</t>
  </si>
  <si>
    <t>Solid Waste Fund</t>
  </si>
  <si>
    <t xml:space="preserve">Garbage Stickers </t>
  </si>
  <si>
    <t>Green Fees</t>
  </si>
  <si>
    <t>Annual Fees</t>
  </si>
  <si>
    <t>Cart Rental</t>
  </si>
  <si>
    <t>Proshop Sales</t>
  </si>
  <si>
    <t>Golf Lessons</t>
  </si>
  <si>
    <t>Golf Fund</t>
  </si>
  <si>
    <t>Civic Center Equipment Rental</t>
  </si>
  <si>
    <t>Civic Center Rental</t>
  </si>
  <si>
    <t>Civic/Convention Center Fund</t>
  </si>
  <si>
    <t>Federal Funds</t>
  </si>
  <si>
    <t>CDBG Fund</t>
  </si>
  <si>
    <t>Cemetery Improvements Fund</t>
  </si>
  <si>
    <t>Grant Revenue</t>
  </si>
  <si>
    <t>Grant Fund</t>
  </si>
  <si>
    <t>Special Revenue Fund</t>
  </si>
  <si>
    <t>Parking</t>
  </si>
  <si>
    <t>River Activities Fee</t>
  </si>
  <si>
    <t>Interfund Transfers - Solid Waste Fund</t>
  </si>
  <si>
    <t>River Activities Fund</t>
  </si>
  <si>
    <t>Court Fees</t>
  </si>
  <si>
    <t>Court Security Fund</t>
  </si>
  <si>
    <t>Judicial Efficiency Fee</t>
  </si>
  <si>
    <t>Judicial Efficiency Fund</t>
  </si>
  <si>
    <t>Court Technology Fund</t>
  </si>
  <si>
    <t>County Government</t>
  </si>
  <si>
    <t>Child Safety Fund</t>
  </si>
  <si>
    <t>Stormwater Dev Fee</t>
  </si>
  <si>
    <t>Stormwater Development Fund</t>
  </si>
  <si>
    <t xml:space="preserve">Engineering Inspection Fee </t>
  </si>
  <si>
    <t>Development Services Review Fund</t>
  </si>
  <si>
    <t>Truancy Fund</t>
  </si>
  <si>
    <t xml:space="preserve">PEG Cable Franchise Fund </t>
  </si>
  <si>
    <t>Sale of Property</t>
  </si>
  <si>
    <t>Proceeds from Insurance</t>
  </si>
  <si>
    <t>Equipment Replacement Fund</t>
  </si>
  <si>
    <t>Interfund Transfers - General Fund</t>
  </si>
  <si>
    <t>Edwards Aquifer Habitat Conservation Plan Fund</t>
  </si>
  <si>
    <t xml:space="preserve">Intergovernmental Revenue </t>
  </si>
  <si>
    <t xml:space="preserve">Recreation Center Operations and Fee Assistance Fund </t>
  </si>
  <si>
    <t>Interfund Transfer Das Rec Fee Assistance</t>
  </si>
  <si>
    <t>Emergency Services Cost Recovery</t>
  </si>
  <si>
    <t xml:space="preserve">Fire Apparatus Replacement and Maintenance Fund </t>
  </si>
  <si>
    <t>Hotel Occupancy Tax</t>
  </si>
  <si>
    <t>Penalty</t>
  </si>
  <si>
    <t>Hotel/Motel Tax Fund</t>
  </si>
  <si>
    <t>Special Revenue Funds</t>
  </si>
  <si>
    <t>Ad Valorem Tax - Penalties and Interest</t>
  </si>
  <si>
    <t xml:space="preserve">Contributions </t>
  </si>
  <si>
    <t>Debt Service Fund</t>
  </si>
  <si>
    <t xml:space="preserve">  Premiums</t>
  </si>
  <si>
    <t xml:space="preserve">  Retiree and Cobra</t>
  </si>
  <si>
    <t xml:space="preserve">  Interest Income</t>
  </si>
  <si>
    <t>Self Insurance Fund</t>
  </si>
  <si>
    <t>Debt Service and Internal Funds</t>
  </si>
  <si>
    <t>2013 General Obligation Bond Fund</t>
  </si>
  <si>
    <t>2019 General Obligation Bond Fund</t>
  </si>
  <si>
    <t>2020 Capital Improvement and Bond Program Fund</t>
  </si>
  <si>
    <t>2022 Tax Note (Public Safety)</t>
  </si>
  <si>
    <t>Capital Improvement Funds</t>
  </si>
  <si>
    <t>City of New Braunfels Raw Budget Data</t>
  </si>
  <si>
    <t>Utilize the left hand column to expand revenue and expenditure data to the desired detail.</t>
  </si>
  <si>
    <t>If you have any questions about the information presented, please contact the City's Finance Department at 830-221-4380.</t>
  </si>
  <si>
    <t>Fleet Services Fund</t>
  </si>
  <si>
    <t>General Government</t>
  </si>
  <si>
    <t>Salaries</t>
  </si>
  <si>
    <t>Longevity</t>
  </si>
  <si>
    <t>Certification &amp; Specialty Pay</t>
  </si>
  <si>
    <t>Car Allowance</t>
  </si>
  <si>
    <t>Insurance</t>
  </si>
  <si>
    <t>FICA/Medicare Tax</t>
  </si>
  <si>
    <t>Retirement</t>
  </si>
  <si>
    <t>Workers Compensation</t>
  </si>
  <si>
    <t>Uniforms</t>
  </si>
  <si>
    <t>Licensed Professional Services</t>
  </si>
  <si>
    <t>Telecommunication and Data</t>
  </si>
  <si>
    <t>Rental of Equip and Vehicles</t>
  </si>
  <si>
    <t>Building Rental</t>
  </si>
  <si>
    <t>Advertising</t>
  </si>
  <si>
    <t>Printing Services</t>
  </si>
  <si>
    <t>Professional Development</t>
  </si>
  <si>
    <t>Travel and Reimbursement</t>
  </si>
  <si>
    <t>Dues and Subscriptions</t>
  </si>
  <si>
    <t>Office Supplies</t>
  </si>
  <si>
    <t>Postage</t>
  </si>
  <si>
    <t>Operating Supplies</t>
  </si>
  <si>
    <t>Tools, Parts and Equipment</t>
  </si>
  <si>
    <t>Food</t>
  </si>
  <si>
    <t>Computer, Telecomm Hardware</t>
  </si>
  <si>
    <t>Overtime</t>
  </si>
  <si>
    <t>Drug Testing</t>
  </si>
  <si>
    <t>Other Equip Maint and Repair</t>
  </si>
  <si>
    <t>Other Purchased Services</t>
  </si>
  <si>
    <t>Organization Dues</t>
  </si>
  <si>
    <t>Safety Equipment</t>
  </si>
  <si>
    <t>Software Licenses and Maint</t>
  </si>
  <si>
    <t>Employee Recognition and Honor</t>
  </si>
  <si>
    <t>Computer Supplies</t>
  </si>
  <si>
    <t xml:space="preserve">Uniforms </t>
  </si>
  <si>
    <t>Tuition Reimbursement</t>
  </si>
  <si>
    <t xml:space="preserve">Telecommunications </t>
  </si>
  <si>
    <t xml:space="preserve">Car Allowance </t>
  </si>
  <si>
    <t>Worker's Compensation</t>
  </si>
  <si>
    <t>Merchandise</t>
  </si>
  <si>
    <t xml:space="preserve">Other Improvements </t>
  </si>
  <si>
    <t xml:space="preserve">Professional Services </t>
  </si>
  <si>
    <t xml:space="preserve">Food </t>
  </si>
  <si>
    <t>City Council</t>
  </si>
  <si>
    <t>Legal Services</t>
  </si>
  <si>
    <t xml:space="preserve">City Attorney </t>
  </si>
  <si>
    <t xml:space="preserve">Rental of Equipment and Vehicles </t>
  </si>
  <si>
    <t>Election Supplies</t>
  </si>
  <si>
    <t>Computers, Hardware</t>
  </si>
  <si>
    <t>Software Licenses and Agreements</t>
  </si>
  <si>
    <t>City Secretary</t>
  </si>
  <si>
    <t>Professional Services</t>
  </si>
  <si>
    <t>City Manager's Office</t>
  </si>
  <si>
    <t>Other Equipment Maint and Repair</t>
  </si>
  <si>
    <t>Insurance-Liability</t>
  </si>
  <si>
    <t xml:space="preserve">Advertising </t>
  </si>
  <si>
    <t>Economic &amp; Community Development</t>
  </si>
  <si>
    <t>Rental of Equip</t>
  </si>
  <si>
    <t>Communications &amp; Community Enagagement</t>
  </si>
  <si>
    <t>Pre-Employment Physical</t>
  </si>
  <si>
    <t>Human Resources</t>
  </si>
  <si>
    <t>Computer, Hardware</t>
  </si>
  <si>
    <t xml:space="preserve">Finance </t>
  </si>
  <si>
    <t>GIS</t>
  </si>
  <si>
    <t>Information Technology</t>
  </si>
  <si>
    <t>Tutition Reimbursement</t>
  </si>
  <si>
    <t>Automotive Maint and Repair</t>
  </si>
  <si>
    <t>Signs</t>
  </si>
  <si>
    <t xml:space="preserve">Other Purchased Services </t>
  </si>
  <si>
    <t>Vehicle Replacement Program</t>
  </si>
  <si>
    <t>Planning</t>
  </si>
  <si>
    <t>Landscape Services</t>
  </si>
  <si>
    <t>Radio Services</t>
  </si>
  <si>
    <t>Licenses</t>
  </si>
  <si>
    <t>Tools, Parts, and Equipment</t>
  </si>
  <si>
    <t>Janitorial Supplies</t>
  </si>
  <si>
    <t>Fuel and Oil</t>
  </si>
  <si>
    <t>Vehicle and Machinery Parts and Supplies</t>
  </si>
  <si>
    <t xml:space="preserve">Computer, Telecom Hardware </t>
  </si>
  <si>
    <t>Neighborhood Services</t>
  </si>
  <si>
    <t>Facilities Maint and Repair</t>
  </si>
  <si>
    <t>Vehicle &amp; Machinery Parts,Supp</t>
  </si>
  <si>
    <t>Building Safety</t>
  </si>
  <si>
    <t>Planning and Development Services</t>
  </si>
  <si>
    <t>Billing</t>
  </si>
  <si>
    <t>Ammunition</t>
  </si>
  <si>
    <t>Support Services</t>
  </si>
  <si>
    <t>Step-Up Pay</t>
  </si>
  <si>
    <t>Utility Svce (Elec,Wtr,WasteW)</t>
  </si>
  <si>
    <t>Gas Utilities Service</t>
  </si>
  <si>
    <t>Emergency Medical Supplies</t>
  </si>
  <si>
    <t xml:space="preserve">Other Equipment </t>
  </si>
  <si>
    <t>Operations</t>
  </si>
  <si>
    <t xml:space="preserve">Building Rental </t>
  </si>
  <si>
    <t>Vehicles</t>
  </si>
  <si>
    <t>Citification &amp; Specialty Pay</t>
  </si>
  <si>
    <t>Emergency Management</t>
  </si>
  <si>
    <t>Administration</t>
  </si>
  <si>
    <t xml:space="preserve">Patrol </t>
  </si>
  <si>
    <t xml:space="preserve">Support Services </t>
  </si>
  <si>
    <t>Reimbursable Overtime</t>
  </si>
  <si>
    <t>Special Investigation</t>
  </si>
  <si>
    <t xml:space="preserve">Criminal Investigations </t>
  </si>
  <si>
    <t xml:space="preserve">Gas Utility </t>
  </si>
  <si>
    <t xml:space="preserve">Vehicle Replacement Program </t>
  </si>
  <si>
    <t>Police</t>
  </si>
  <si>
    <t>Fire</t>
  </si>
  <si>
    <t>Telecommunication</t>
  </si>
  <si>
    <t xml:space="preserve">Rental of Equipment </t>
  </si>
  <si>
    <t>Vehicle &amp; Machinery Parts, Supp</t>
  </si>
  <si>
    <t xml:space="preserve">Software Licenses and Agreements </t>
  </si>
  <si>
    <t>Municipal Court</t>
  </si>
  <si>
    <t>Furniture</t>
  </si>
  <si>
    <t>Public Safety</t>
  </si>
  <si>
    <t xml:space="preserve">Environmental Services </t>
  </si>
  <si>
    <t>Street Lighting/Signals Util</t>
  </si>
  <si>
    <t>Paved Surfaces Repair</t>
  </si>
  <si>
    <t>Striping</t>
  </si>
  <si>
    <t xml:space="preserve">Sidewalk Repair </t>
  </si>
  <si>
    <t>Street Lighting &amp; Signals Supp</t>
  </si>
  <si>
    <t>Paved Surfaces Materials</t>
  </si>
  <si>
    <t>Other Equipment</t>
  </si>
  <si>
    <t>Streets</t>
  </si>
  <si>
    <t>Chemical and Agricultural Supp</t>
  </si>
  <si>
    <t>Drainage Supplies</t>
  </si>
  <si>
    <t>Drainage</t>
  </si>
  <si>
    <t>Facilities Maint &amp; Improvement</t>
  </si>
  <si>
    <t xml:space="preserve">Software Licenses and Maintenance Agreements </t>
  </si>
  <si>
    <t xml:space="preserve">Furniture </t>
  </si>
  <si>
    <t>Facilities Maintenance</t>
  </si>
  <si>
    <t>Rental of Equipment and Vehicles</t>
  </si>
  <si>
    <t>Public Works</t>
  </si>
  <si>
    <t>Environmental Services</t>
  </si>
  <si>
    <t xml:space="preserve">Engineering </t>
  </si>
  <si>
    <t>Capital Programs</t>
  </si>
  <si>
    <t>Transportation and Capital Improvements</t>
  </si>
  <si>
    <t>Aquatics</t>
  </si>
  <si>
    <t>Rangers</t>
  </si>
  <si>
    <t>Tools, Parts, &amp; Equipment</t>
  </si>
  <si>
    <t>Food for Resale</t>
  </si>
  <si>
    <t>Athletics</t>
  </si>
  <si>
    <t>Landa Recreation</t>
  </si>
  <si>
    <t>Refuse Disposal</t>
  </si>
  <si>
    <t xml:space="preserve">Licenses </t>
  </si>
  <si>
    <t>Cemetery Management</t>
  </si>
  <si>
    <t xml:space="preserve">Janitorial Supplies </t>
  </si>
  <si>
    <t xml:space="preserve">Other Compensation and Benefits </t>
  </si>
  <si>
    <t>Other Equipment Maint &amp; Repair</t>
  </si>
  <si>
    <t>Rental of Equip &amp; Vehicles</t>
  </si>
  <si>
    <t>Property Insurance</t>
  </si>
  <si>
    <t xml:space="preserve">Printing </t>
  </si>
  <si>
    <t>Das Rec</t>
  </si>
  <si>
    <t xml:space="preserve">Licensed Professional Services </t>
  </si>
  <si>
    <t xml:space="preserve">Longevity </t>
  </si>
  <si>
    <t>Parks Maintenance and Repair</t>
  </si>
  <si>
    <t>Chemical and Agricultural</t>
  </si>
  <si>
    <t xml:space="preserve">Merchandise </t>
  </si>
  <si>
    <t>Nature Center</t>
  </si>
  <si>
    <t>Parks and Recreation</t>
  </si>
  <si>
    <t>Utility Service</t>
  </si>
  <si>
    <t>Gas Utility Service</t>
  </si>
  <si>
    <t>Landscape Service</t>
  </si>
  <si>
    <t>Automotive Maintenance and Repair</t>
  </si>
  <si>
    <t>Other Equip and Vehicles</t>
  </si>
  <si>
    <t>Library Books</t>
  </si>
  <si>
    <t xml:space="preserve">Computer Supplies </t>
  </si>
  <si>
    <t xml:space="preserve">Main Library </t>
  </si>
  <si>
    <t>Westside Community Center</t>
  </si>
  <si>
    <t>Library Services</t>
  </si>
  <si>
    <t xml:space="preserve">Temporary Help </t>
  </si>
  <si>
    <t>Audit Services</t>
  </si>
  <si>
    <t>Tax Services</t>
  </si>
  <si>
    <t>Liability Insurance</t>
  </si>
  <si>
    <t>Insurance - Deductibles</t>
  </si>
  <si>
    <t>Insurance - Unemployment</t>
  </si>
  <si>
    <t>Banking Services</t>
  </si>
  <si>
    <t xml:space="preserve">Non-Departmental </t>
  </si>
  <si>
    <t>Undesignated Funds</t>
  </si>
  <si>
    <t xml:space="preserve">Contingency </t>
  </si>
  <si>
    <t>Non-Departmental</t>
  </si>
  <si>
    <t>Transfer Out</t>
  </si>
  <si>
    <t>Transfer Out- Cash Match for Grant</t>
  </si>
  <si>
    <t xml:space="preserve">General Fund </t>
  </si>
  <si>
    <t>Fuel and Oil for Resale</t>
  </si>
  <si>
    <t>Other Improvements</t>
  </si>
  <si>
    <t>Principle/Loan Repayment</t>
  </si>
  <si>
    <t xml:space="preserve">Interfund Transfer </t>
  </si>
  <si>
    <t>Other Compensation and Benefit</t>
  </si>
  <si>
    <t>Enviornmental Services</t>
  </si>
  <si>
    <t>Capital Leases</t>
  </si>
  <si>
    <t>Refuse Containers</t>
  </si>
  <si>
    <t>Residential</t>
  </si>
  <si>
    <t xml:space="preserve">Commercial </t>
  </si>
  <si>
    <t>Admin</t>
  </si>
  <si>
    <t xml:space="preserve">Insurance Deductible </t>
  </si>
  <si>
    <t>Big Brothers</t>
  </si>
  <si>
    <t xml:space="preserve">CASA of Central Texas </t>
  </si>
  <si>
    <t xml:space="preserve">Family Life Center &amp; Counseling </t>
  </si>
  <si>
    <t xml:space="preserve">SA Food Bank </t>
  </si>
  <si>
    <t xml:space="preserve">Crisis Center of Comal County </t>
  </si>
  <si>
    <t>Employee</t>
  </si>
  <si>
    <t>Operating</t>
  </si>
  <si>
    <t>Capital</t>
  </si>
  <si>
    <t>Contingencies</t>
  </si>
  <si>
    <t>Administration-City Manager</t>
  </si>
  <si>
    <t>Police-Patrol</t>
  </si>
  <si>
    <t xml:space="preserve">Tools, Parts, &amp; Equipment </t>
  </si>
  <si>
    <t>Fire-Support Services</t>
  </si>
  <si>
    <t>Software Licenses and Maintt</t>
  </si>
  <si>
    <t>Travel</t>
  </si>
  <si>
    <t>Principal Payment</t>
  </si>
  <si>
    <t>Federal Court Awards Fund</t>
  </si>
  <si>
    <t>Non-Federal Court Awards Fund</t>
  </si>
  <si>
    <t xml:space="preserve">Facilities Maintenance Fund </t>
  </si>
  <si>
    <t>Edwards Aquifer Habitat Conservation Plan/WPP Fund</t>
  </si>
  <si>
    <t xml:space="preserve">Old Channel Restoration </t>
  </si>
  <si>
    <t>Aquatic Vegetation Restoration</t>
  </si>
  <si>
    <t xml:space="preserve">Decaying Vegetation Removal and Dissolved Oxygen Removal </t>
  </si>
  <si>
    <t xml:space="preserve">Non-Native Animal Species Control </t>
  </si>
  <si>
    <t xml:space="preserve">Riparian Improvements - Riffle Beetle </t>
  </si>
  <si>
    <t>Litter Control/Floating Vegetation</t>
  </si>
  <si>
    <t xml:space="preserve">Restoration of Riparian Zones </t>
  </si>
  <si>
    <t xml:space="preserve">Household Hazardous Waste </t>
  </si>
  <si>
    <t xml:space="preserve">LID/BMP Management </t>
  </si>
  <si>
    <t>Employee Expenditures</t>
  </si>
  <si>
    <t>Operating Expenditures</t>
  </si>
  <si>
    <t>Medical/Dental/Vision Claims</t>
  </si>
  <si>
    <t>Admin Expense</t>
  </si>
  <si>
    <t xml:space="preserve">Overtime </t>
  </si>
  <si>
    <t xml:space="preserve">Telecomm and Data </t>
  </si>
  <si>
    <t xml:space="preserve">Utility Services </t>
  </si>
  <si>
    <t xml:space="preserve">Gas Utility Service </t>
  </si>
  <si>
    <t xml:space="preserve">Radio Services </t>
  </si>
  <si>
    <t xml:space="preserve">Automotive Maint and Repair </t>
  </si>
  <si>
    <t xml:space="preserve">Other Equip Maint and Repair </t>
  </si>
  <si>
    <t xml:space="preserve">Facilities Maint and Repair </t>
  </si>
  <si>
    <t xml:space="preserve">Professional Development </t>
  </si>
  <si>
    <t xml:space="preserve">Operating Supplies </t>
  </si>
  <si>
    <t xml:space="preserve">Tools, Parts and Equipment </t>
  </si>
  <si>
    <t xml:space="preserve">Safety Equipment </t>
  </si>
  <si>
    <t xml:space="preserve">Software Licenses and Maint </t>
  </si>
  <si>
    <t xml:space="preserve">Fuel and Oil </t>
  </si>
  <si>
    <t>Vehicle and Machinery Parts, Supp</t>
  </si>
  <si>
    <t xml:space="preserve">Fleet Services Fund </t>
  </si>
  <si>
    <t>Parks Development Fund</t>
  </si>
  <si>
    <t>2004 C of O's</t>
  </si>
  <si>
    <t>2008 C of O's</t>
  </si>
  <si>
    <t>2011 C of O's</t>
  </si>
  <si>
    <t>2013 C of O's</t>
  </si>
  <si>
    <t>2014 C of O's</t>
  </si>
  <si>
    <t>2013 Bond Fund</t>
  </si>
  <si>
    <t>2015 Tax Notes</t>
  </si>
  <si>
    <t>2018 C of O's</t>
  </si>
  <si>
    <t>2018 Tax Notes</t>
  </si>
  <si>
    <t>2019 Cap Imp/Bond Fund</t>
  </si>
  <si>
    <t>2020 C of O's</t>
  </si>
  <si>
    <t>2023 Cap Imp</t>
  </si>
  <si>
    <t>Roadway Impact Fee</t>
  </si>
  <si>
    <t>Capital Improvement Projects</t>
  </si>
  <si>
    <t xml:space="preserve">2022 Tax Notes </t>
  </si>
  <si>
    <t>Capital Expenditures</t>
  </si>
  <si>
    <t>Learning &amp; Development</t>
  </si>
  <si>
    <t>Information Technology &amp; GIS</t>
  </si>
  <si>
    <t>Licensed Professional Service</t>
  </si>
  <si>
    <t>Heavy Machinery and Equipment</t>
  </si>
  <si>
    <t>Computer, Telecomm Hadware</t>
  </si>
  <si>
    <t>Paved Surface Improvements</t>
  </si>
  <si>
    <t>Athletic Porgrams and Rentals</t>
  </si>
  <si>
    <t>Fischer Park Programs and Rent</t>
  </si>
  <si>
    <t>Civic Center Rental - F/B Fee</t>
  </si>
  <si>
    <t>Facilities Maintenance Fund</t>
  </si>
  <si>
    <t>2023 Capital Improvments and Bond Program Fund</t>
  </si>
  <si>
    <t>TXDOT</t>
  </si>
  <si>
    <t>NB Housing Partners</t>
  </si>
  <si>
    <t>Interfund Transfer</t>
  </si>
  <si>
    <t>Watershed Protection Plan - Phase 4</t>
  </si>
  <si>
    <t>Gill Parasite Control</t>
  </si>
  <si>
    <t>2023 Tax Notes</t>
  </si>
  <si>
    <t>Transfer Out - Computer Replacement</t>
  </si>
  <si>
    <t>Operating Expenses</t>
  </si>
  <si>
    <t>Rec Center Improvements</t>
  </si>
  <si>
    <t>Fiscal Year 2025</t>
  </si>
  <si>
    <t>This worksheet contains the revenues and expenditures for the FY 2025 Budget Year. All data is collected from the City of New Braunfels FY 2025 Budget document. Please note that some amounts may vary slightly due to rounding.</t>
  </si>
  <si>
    <t>FY 2025 Adopted Budget (Revenues)</t>
  </si>
  <si>
    <t>Total FY 2025 Budgeted Revenues</t>
  </si>
  <si>
    <t>FY 2025 Adopted Budget (Expenditures)</t>
  </si>
  <si>
    <t>Total FY 2025 Adopted Budget Expenditures</t>
  </si>
  <si>
    <t>Paddle TX Contract Revenue</t>
  </si>
  <si>
    <t>2023 Tax Note</t>
  </si>
  <si>
    <t>Franchise Payments</t>
  </si>
  <si>
    <t>Federal Funds (Grants &amp; Contributions)</t>
  </si>
  <si>
    <t>Fare Revenue</t>
  </si>
  <si>
    <t>Federal Grants</t>
  </si>
  <si>
    <t>State Grants</t>
  </si>
  <si>
    <t>Transit Fund</t>
  </si>
  <si>
    <t>Debt Issuance</t>
  </si>
  <si>
    <t>2024 Tax Note</t>
  </si>
  <si>
    <t>Drainage Improvements</t>
  </si>
  <si>
    <t>Computers, Telecomm, Hardware</t>
  </si>
  <si>
    <t>Utilities</t>
  </si>
  <si>
    <t>Other Maint and Repair</t>
  </si>
  <si>
    <t>Employee Recognition</t>
  </si>
  <si>
    <t>Computers, Telecomm Hardware</t>
  </si>
  <si>
    <t>Auditing</t>
  </si>
  <si>
    <t>Office Equipment</t>
  </si>
  <si>
    <t>Telecommunications</t>
  </si>
  <si>
    <t>Drug Test</t>
  </si>
  <si>
    <t>Street Lighting and Signals</t>
  </si>
  <si>
    <t>Software License and Agreements</t>
  </si>
  <si>
    <t>Insurance Liability</t>
  </si>
  <si>
    <t>Facilities Improvement</t>
  </si>
  <si>
    <t>Legal</t>
  </si>
  <si>
    <t>National Church Residences Foundation</t>
  </si>
  <si>
    <t>Salvation Army - Public Services</t>
  </si>
  <si>
    <t>Minor Home Repair Program</t>
  </si>
  <si>
    <t>Habitat for Humanity - Home Repair Program</t>
  </si>
  <si>
    <t>Crisis Center of Comal County - Facilities</t>
  </si>
  <si>
    <t>New Braunfels Youth Collaborative</t>
  </si>
  <si>
    <t>Salvation Army - Public Facilities</t>
  </si>
  <si>
    <t>River City Advocacy</t>
  </si>
  <si>
    <t>Office Equipment and Computers</t>
  </si>
  <si>
    <t>Local Youth Diversion Fund</t>
  </si>
  <si>
    <t>Watershed Protection Plan - Phase 3</t>
  </si>
  <si>
    <t>EARIP Projects: Year Thirteen</t>
  </si>
  <si>
    <t xml:space="preserve">EARIP Projects: Year Twelve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</si>
</sst>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19" x14ac:knownFonts="1">
    <font>
      <sz val="11"/>
      <color theme="1"/>
      <name val="Calibri"/>
      <family val="2"/>
      <scheme val="minor"/>
    </font>
    <font>
      <sz val="11"/>
      <color theme="1"/>
      <name val="Calibri"/>
      <family val="2"/>
      <scheme val="minor"/>
    </font>
    <font>
      <b/>
      <sz val="16"/>
      <name val="Arial"/>
      <family val="2"/>
    </font>
    <font>
      <sz val="12"/>
      <name val="Arial"/>
      <family val="2"/>
    </font>
    <font>
      <b/>
      <sz val="12"/>
      <name val="Arial"/>
      <family val="2"/>
    </font>
    <font>
      <sz val="12"/>
      <color theme="1"/>
      <name val="Arial"/>
      <family val="2"/>
    </font>
    <font>
      <sz val="12"/>
      <name val="Calibri"/>
      <family val="2"/>
      <scheme val="minor"/>
    </font>
    <font>
      <b/>
      <sz val="12"/>
      <color theme="1"/>
      <name val="Calibri"/>
      <family val="2"/>
      <scheme val="minor"/>
    </font>
    <font>
      <sz val="12"/>
      <color theme="1"/>
      <name val="Calibri"/>
      <family val="2"/>
      <scheme val="minor"/>
    </font>
    <font>
      <b/>
      <sz val="12"/>
      <color theme="1"/>
      <name val="Arial"/>
      <family val="2"/>
    </font>
    <font>
      <b/>
      <sz val="18"/>
      <color theme="1"/>
      <name val="Calibri"/>
      <family val="2"/>
      <scheme val="minor"/>
    </font>
    <font>
      <b/>
      <i/>
      <sz val="18"/>
      <color theme="1"/>
      <name val="Calibri"/>
      <family val="2"/>
      <scheme val="minor"/>
    </font>
    <font>
      <b/>
      <sz val="14"/>
      <name val="Arial"/>
      <family val="2"/>
    </font>
    <font>
      <sz val="11"/>
      <color theme="1"/>
      <name val="Arial"/>
      <family val="2"/>
    </font>
    <font>
      <b/>
      <sz val="12"/>
      <name val="Calibri"/>
      <family val="2"/>
      <scheme val="minor"/>
    </font>
    <font>
      <b/>
      <u/>
      <sz val="12"/>
      <color theme="1"/>
      <name val="Arial"/>
      <family val="2"/>
    </font>
    <font>
      <sz val="8"/>
      <name val="Calibri"/>
      <family val="2"/>
      <scheme val="minor"/>
    </font>
    <font>
      <sz val="12"/>
      <color rgb="FFFF0000"/>
      <name val="Calibri"/>
      <family val="2"/>
      <scheme val="minor"/>
    </font>
    <font>
      <sz val="11"/>
      <color rgb="FFFF000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2">
    <xf numFmtId="0" fontId="0" fillId="0" borderId="0" xfId="0"/>
    <xf numFmtId="164" fontId="7" fillId="0" borderId="0" xfId="1" applyNumberFormat="1" applyFont="1"/>
    <xf numFmtId="164" fontId="8" fillId="0" borderId="0" xfId="1" applyNumberFormat="1" applyFont="1"/>
    <xf numFmtId="49" fontId="4" fillId="2" borderId="0" xfId="2" applyNumberFormat="1" applyFont="1" applyFill="1" applyAlignment="1">
      <alignment horizontal="left" indent="3"/>
    </xf>
    <xf numFmtId="0" fontId="3" fillId="2" borderId="0" xfId="0" applyFont="1" applyFill="1" applyAlignment="1">
      <alignment horizontal="left" indent="3"/>
    </xf>
    <xf numFmtId="0" fontId="3" fillId="2" borderId="0" xfId="0" applyFont="1" applyFill="1" applyAlignment="1">
      <alignment horizontal="left" indent="2"/>
    </xf>
    <xf numFmtId="49" fontId="4" fillId="2" borderId="0" xfId="0" applyNumberFormat="1" applyFont="1" applyFill="1" applyAlignment="1">
      <alignment horizontal="left" indent="3"/>
    </xf>
    <xf numFmtId="49" fontId="4" fillId="2" borderId="0" xfId="0" applyNumberFormat="1" applyFont="1" applyFill="1" applyAlignment="1">
      <alignment horizontal="left" indent="2"/>
    </xf>
    <xf numFmtId="0" fontId="4" fillId="2" borderId="0" xfId="0" applyFont="1" applyFill="1" applyAlignment="1">
      <alignment horizontal="left" indent="3"/>
    </xf>
    <xf numFmtId="49" fontId="3" fillId="2" borderId="0" xfId="2" applyNumberFormat="1" applyFont="1" applyFill="1" applyAlignment="1">
      <alignment horizontal="left" indent="2"/>
    </xf>
    <xf numFmtId="49" fontId="4" fillId="2" borderId="0" xfId="0" applyNumberFormat="1" applyFont="1" applyFill="1"/>
    <xf numFmtId="164" fontId="8" fillId="2" borderId="0" xfId="1" applyNumberFormat="1" applyFont="1" applyFill="1"/>
    <xf numFmtId="164" fontId="7" fillId="2" borderId="0" xfId="1" applyNumberFormat="1" applyFont="1" applyFill="1"/>
    <xf numFmtId="0" fontId="3" fillId="2" borderId="0" xfId="0" applyFont="1" applyFill="1" applyAlignment="1">
      <alignment horizontal="left" indent="4"/>
    </xf>
    <xf numFmtId="0" fontId="4" fillId="2" borderId="0" xfId="0" applyFont="1" applyFill="1" applyAlignment="1">
      <alignment horizontal="left" indent="4"/>
    </xf>
    <xf numFmtId="164" fontId="6" fillId="2" borderId="0" xfId="1" applyNumberFormat="1" applyFont="1" applyFill="1"/>
    <xf numFmtId="164" fontId="3" fillId="2" borderId="0" xfId="1" applyNumberFormat="1" applyFont="1" applyFill="1" applyAlignment="1">
      <alignment horizontal="left" indent="4"/>
    </xf>
    <xf numFmtId="0" fontId="0" fillId="2" borderId="0" xfId="0" applyFill="1"/>
    <xf numFmtId="0" fontId="5" fillId="2" borderId="0" xfId="0" applyFont="1" applyFill="1" applyAlignment="1">
      <alignment horizontal="left" indent="1"/>
    </xf>
    <xf numFmtId="49" fontId="3" fillId="2" borderId="0" xfId="2" applyNumberFormat="1" applyFont="1" applyFill="1" applyAlignment="1">
      <alignment horizontal="left" indent="4"/>
    </xf>
    <xf numFmtId="0" fontId="3" fillId="2" borderId="0" xfId="0" applyFont="1" applyFill="1" applyAlignment="1">
      <alignment horizontal="left" indent="5"/>
    </xf>
    <xf numFmtId="0" fontId="0" fillId="3" borderId="0" xfId="0" applyFill="1"/>
    <xf numFmtId="49" fontId="3" fillId="4" borderId="0" xfId="0" applyNumberFormat="1" applyFont="1" applyFill="1" applyAlignment="1">
      <alignment horizontal="left" indent="2"/>
    </xf>
    <xf numFmtId="49" fontId="4" fillId="4" borderId="0" xfId="0" applyNumberFormat="1" applyFont="1" applyFill="1" applyAlignment="1">
      <alignment horizontal="left"/>
    </xf>
    <xf numFmtId="164" fontId="8" fillId="4" borderId="0" xfId="1" applyNumberFormat="1" applyFont="1" applyFill="1"/>
    <xf numFmtId="164" fontId="7" fillId="4" borderId="0" xfId="1" applyNumberFormat="1" applyFont="1" applyFill="1"/>
    <xf numFmtId="49" fontId="3" fillId="5" borderId="0" xfId="0" applyNumberFormat="1" applyFont="1" applyFill="1" applyAlignment="1">
      <alignment horizontal="left" indent="2"/>
    </xf>
    <xf numFmtId="49" fontId="4" fillId="5" borderId="0" xfId="0" applyNumberFormat="1" applyFont="1" applyFill="1" applyAlignment="1">
      <alignment horizontal="left"/>
    </xf>
    <xf numFmtId="0" fontId="0" fillId="5" borderId="0" xfId="0" applyFill="1"/>
    <xf numFmtId="164" fontId="8" fillId="5" borderId="0" xfId="1" applyNumberFormat="1" applyFont="1" applyFill="1"/>
    <xf numFmtId="164" fontId="7" fillId="5" borderId="0" xfId="1" applyNumberFormat="1" applyFont="1" applyFill="1"/>
    <xf numFmtId="164" fontId="6" fillId="5" borderId="0" xfId="1" applyNumberFormat="1" applyFont="1" applyFill="1"/>
    <xf numFmtId="49" fontId="3" fillId="6" borderId="0" xfId="0" applyNumberFormat="1" applyFont="1" applyFill="1" applyAlignment="1">
      <alignment horizontal="left" indent="2"/>
    </xf>
    <xf numFmtId="49" fontId="4" fillId="6" borderId="0" xfId="0" applyNumberFormat="1" applyFont="1" applyFill="1" applyAlignment="1">
      <alignment horizontal="left" indent="1"/>
    </xf>
    <xf numFmtId="49" fontId="3" fillId="6" borderId="0" xfId="0" applyNumberFormat="1" applyFont="1" applyFill="1" applyAlignment="1">
      <alignment horizontal="left"/>
    </xf>
    <xf numFmtId="49" fontId="4" fillId="6" borderId="0" xfId="0" applyNumberFormat="1" applyFont="1" applyFill="1" applyAlignment="1">
      <alignment horizontal="left"/>
    </xf>
    <xf numFmtId="49" fontId="5" fillId="6" borderId="0" xfId="0" applyNumberFormat="1" applyFont="1" applyFill="1"/>
    <xf numFmtId="164" fontId="8" fillId="6" borderId="0" xfId="1" applyNumberFormat="1" applyFont="1" applyFill="1"/>
    <xf numFmtId="164" fontId="7" fillId="6" borderId="0" xfId="1" applyNumberFormat="1" applyFont="1" applyFill="1"/>
    <xf numFmtId="49" fontId="3" fillId="7" borderId="0" xfId="0" applyNumberFormat="1" applyFont="1" applyFill="1" applyAlignment="1">
      <alignment horizontal="left" indent="1"/>
    </xf>
    <xf numFmtId="49" fontId="4" fillId="7" borderId="0" xfId="0" applyNumberFormat="1" applyFont="1" applyFill="1" applyAlignment="1">
      <alignment horizontal="left"/>
    </xf>
    <xf numFmtId="49" fontId="3" fillId="7" borderId="0" xfId="0" applyNumberFormat="1" applyFont="1" applyFill="1" applyAlignment="1">
      <alignment horizontal="left" indent="2"/>
    </xf>
    <xf numFmtId="164" fontId="8" fillId="7" borderId="0" xfId="1" applyNumberFormat="1" applyFont="1" applyFill="1"/>
    <xf numFmtId="164" fontId="7" fillId="7" borderId="0" xfId="1" applyNumberFormat="1" applyFont="1" applyFill="1"/>
    <xf numFmtId="0" fontId="0" fillId="7" borderId="0" xfId="0" applyFill="1"/>
    <xf numFmtId="164" fontId="8" fillId="3" borderId="0" xfId="1" applyNumberFormat="1" applyFont="1" applyFill="1"/>
    <xf numFmtId="0" fontId="9" fillId="0" borderId="0" xfId="0" applyFont="1"/>
    <xf numFmtId="0" fontId="10" fillId="3" borderId="0" xfId="0" applyFont="1" applyFill="1"/>
    <xf numFmtId="0" fontId="11" fillId="3" borderId="0" xfId="0" applyFont="1" applyFill="1"/>
    <xf numFmtId="0" fontId="0" fillId="3" borderId="1" xfId="0" applyFill="1" applyBorder="1"/>
    <xf numFmtId="0" fontId="0" fillId="3" borderId="7" xfId="0" applyFill="1" applyBorder="1"/>
    <xf numFmtId="0" fontId="0" fillId="3" borderId="0" xfId="0" applyFill="1" applyAlignment="1">
      <alignment vertical="top" wrapText="1"/>
    </xf>
    <xf numFmtId="0" fontId="9" fillId="2" borderId="0" xfId="0" applyFont="1" applyFill="1"/>
    <xf numFmtId="0" fontId="5" fillId="2" borderId="0" xfId="0" applyFont="1" applyFill="1" applyAlignment="1">
      <alignment horizontal="left" indent="2"/>
    </xf>
    <xf numFmtId="0" fontId="9" fillId="2" borderId="0" xfId="0" applyFont="1" applyFill="1" applyAlignment="1">
      <alignment horizontal="left" indent="2"/>
    </xf>
    <xf numFmtId="44" fontId="0" fillId="0" borderId="0" xfId="2" applyFont="1"/>
    <xf numFmtId="0" fontId="13" fillId="2" borderId="0" xfId="0" applyFont="1" applyFill="1"/>
    <xf numFmtId="0" fontId="9" fillId="2" borderId="0" xfId="0" applyFont="1" applyFill="1" applyAlignment="1">
      <alignment horizontal="left" indent="3"/>
    </xf>
    <xf numFmtId="0" fontId="5" fillId="2" borderId="0" xfId="0" applyFont="1" applyFill="1" applyAlignment="1">
      <alignment horizontal="left" indent="4"/>
    </xf>
    <xf numFmtId="0" fontId="15" fillId="2" borderId="0" xfId="0" applyFont="1" applyFill="1" applyAlignment="1">
      <alignment horizontal="left" indent="1"/>
    </xf>
    <xf numFmtId="164" fontId="14" fillId="2" borderId="0" xfId="1" applyNumberFormat="1" applyFont="1" applyFill="1"/>
    <xf numFmtId="0" fontId="9" fillId="2" borderId="0" xfId="0" applyFont="1" applyFill="1" applyAlignment="1">
      <alignment horizontal="left" indent="1"/>
    </xf>
    <xf numFmtId="49" fontId="4" fillId="2" borderId="0" xfId="0" applyNumberFormat="1" applyFont="1" applyFill="1" applyAlignment="1">
      <alignment horizontal="left"/>
    </xf>
    <xf numFmtId="0" fontId="3" fillId="8" borderId="0" xfId="0" applyFont="1" applyFill="1" applyAlignment="1">
      <alignment horizontal="left" indent="2"/>
    </xf>
    <xf numFmtId="49" fontId="4" fillId="8" borderId="0" xfId="0" applyNumberFormat="1" applyFont="1" applyFill="1" applyAlignment="1">
      <alignment horizontal="left"/>
    </xf>
    <xf numFmtId="164" fontId="0" fillId="8" borderId="0" xfId="1" applyNumberFormat="1" applyFont="1" applyFill="1"/>
    <xf numFmtId="164" fontId="8" fillId="8" borderId="0" xfId="1" applyNumberFormat="1" applyFont="1" applyFill="1"/>
    <xf numFmtId="164" fontId="7" fillId="8" borderId="0" xfId="1" applyNumberFormat="1" applyFont="1" applyFill="1"/>
    <xf numFmtId="165" fontId="5" fillId="5" borderId="0" xfId="0" applyNumberFormat="1" applyFont="1" applyFill="1"/>
    <xf numFmtId="165" fontId="5" fillId="6" borderId="0" xfId="0" applyNumberFormat="1" applyFont="1" applyFill="1"/>
    <xf numFmtId="165" fontId="5" fillId="4" borderId="0" xfId="0" applyNumberFormat="1" applyFont="1" applyFill="1"/>
    <xf numFmtId="0" fontId="4" fillId="4" borderId="0" xfId="0" applyFont="1" applyFill="1" applyAlignment="1">
      <alignment horizontal="left" indent="1"/>
    </xf>
    <xf numFmtId="0" fontId="0" fillId="4" borderId="0" xfId="0" applyFill="1"/>
    <xf numFmtId="164" fontId="0" fillId="4" borderId="0" xfId="1" applyNumberFormat="1" applyFont="1" applyFill="1"/>
    <xf numFmtId="164" fontId="7" fillId="4" borderId="0" xfId="0" applyNumberFormat="1" applyFont="1" applyFill="1"/>
    <xf numFmtId="0" fontId="4" fillId="6" borderId="0" xfId="0" applyFont="1" applyFill="1"/>
    <xf numFmtId="0" fontId="4" fillId="4" borderId="0" xfId="0" applyFont="1" applyFill="1"/>
    <xf numFmtId="165" fontId="13" fillId="4" borderId="0" xfId="0" applyNumberFormat="1" applyFont="1" applyFill="1"/>
    <xf numFmtId="0" fontId="0" fillId="6" borderId="0" xfId="0" applyFill="1"/>
    <xf numFmtId="0" fontId="3" fillId="6" borderId="0" xfId="0" applyFont="1" applyFill="1" applyAlignment="1">
      <alignment horizontal="left" indent="2"/>
    </xf>
    <xf numFmtId="0" fontId="3" fillId="6" borderId="0" xfId="0" applyFont="1" applyFill="1" applyAlignment="1">
      <alignment horizontal="left" indent="3"/>
    </xf>
    <xf numFmtId="0" fontId="3" fillId="5" borderId="0" xfId="0" applyFont="1" applyFill="1" applyAlignment="1">
      <alignment horizontal="left" indent="3"/>
    </xf>
    <xf numFmtId="49" fontId="4" fillId="5" borderId="0" xfId="2" applyNumberFormat="1" applyFont="1" applyFill="1" applyAlignment="1">
      <alignment horizontal="left"/>
    </xf>
    <xf numFmtId="0" fontId="4" fillId="5" borderId="0" xfId="0" applyFont="1" applyFill="1" applyAlignment="1">
      <alignment horizontal="left" indent="2"/>
    </xf>
    <xf numFmtId="0" fontId="3" fillId="5" borderId="0" xfId="0" applyFont="1" applyFill="1" applyAlignment="1">
      <alignment horizontal="left" indent="2"/>
    </xf>
    <xf numFmtId="165" fontId="13" fillId="5" borderId="0" xfId="0" applyNumberFormat="1" applyFont="1" applyFill="1"/>
    <xf numFmtId="49" fontId="3" fillId="5" borderId="0" xfId="0" applyNumberFormat="1" applyFont="1" applyFill="1" applyAlignment="1">
      <alignment horizontal="left" indent="3"/>
    </xf>
    <xf numFmtId="49" fontId="3" fillId="5" borderId="0" xfId="0" applyNumberFormat="1" applyFont="1" applyFill="1" applyAlignment="1">
      <alignment horizontal="right"/>
    </xf>
    <xf numFmtId="165" fontId="5" fillId="5" borderId="0" xfId="0" applyNumberFormat="1" applyFont="1" applyFill="1" applyAlignment="1">
      <alignment horizontal="left" indent="3"/>
    </xf>
    <xf numFmtId="0" fontId="4" fillId="5" borderId="0" xfId="0" applyFont="1" applyFill="1"/>
    <xf numFmtId="0" fontId="4" fillId="5" borderId="0" xfId="0" applyFont="1" applyFill="1" applyAlignment="1">
      <alignment horizontal="left" indent="3"/>
    </xf>
    <xf numFmtId="49" fontId="4" fillId="5" borderId="0" xfId="0" applyNumberFormat="1" applyFont="1" applyFill="1" applyAlignment="1">
      <alignment horizontal="left" wrapText="1"/>
    </xf>
    <xf numFmtId="164" fontId="4" fillId="2" borderId="0" xfId="1" applyNumberFormat="1" applyFont="1" applyFill="1" applyAlignment="1">
      <alignment horizontal="left"/>
    </xf>
    <xf numFmtId="3" fontId="4" fillId="2" borderId="0" xfId="0" applyNumberFormat="1" applyFont="1" applyFill="1" applyAlignment="1">
      <alignment horizontal="right"/>
    </xf>
    <xf numFmtId="0" fontId="8" fillId="2" borderId="0" xfId="0" applyFont="1" applyFill="1"/>
    <xf numFmtId="0" fontId="8" fillId="3" borderId="0" xfId="0" applyFont="1" applyFill="1"/>
    <xf numFmtId="49" fontId="3" fillId="2" borderId="0" xfId="0" applyNumberFormat="1" applyFont="1" applyFill="1" applyAlignment="1">
      <alignment horizontal="left" indent="2"/>
    </xf>
    <xf numFmtId="49" fontId="4" fillId="2" borderId="0" xfId="2" applyNumberFormat="1" applyFont="1" applyFill="1" applyAlignment="1">
      <alignment horizontal="left"/>
    </xf>
    <xf numFmtId="49" fontId="3" fillId="2" borderId="0" xfId="0" applyNumberFormat="1" applyFont="1" applyFill="1" applyAlignment="1">
      <alignment horizontal="left"/>
    </xf>
    <xf numFmtId="49" fontId="3" fillId="9" borderId="0" xfId="0" applyNumberFormat="1" applyFont="1" applyFill="1" applyAlignment="1">
      <alignment horizontal="left" indent="2"/>
    </xf>
    <xf numFmtId="164" fontId="8" fillId="9" borderId="0" xfId="1" applyNumberFormat="1" applyFont="1" applyFill="1"/>
    <xf numFmtId="164" fontId="6" fillId="9" borderId="0" xfId="1" applyNumberFormat="1" applyFont="1" applyFill="1"/>
    <xf numFmtId="49" fontId="5" fillId="9" borderId="0" xfId="0" applyNumberFormat="1" applyFont="1" applyFill="1" applyAlignment="1">
      <alignment horizontal="left" indent="2"/>
    </xf>
    <xf numFmtId="49" fontId="4" fillId="9" borderId="0" xfId="0" applyNumberFormat="1" applyFont="1" applyFill="1" applyAlignment="1">
      <alignment horizontal="left"/>
    </xf>
    <xf numFmtId="164" fontId="7" fillId="9" borderId="0" xfId="1" applyNumberFormat="1" applyFont="1" applyFill="1"/>
    <xf numFmtId="0" fontId="0" fillId="9" borderId="0" xfId="0" applyFill="1"/>
    <xf numFmtId="49" fontId="4" fillId="9" borderId="0" xfId="0" applyNumberFormat="1" applyFont="1" applyFill="1"/>
    <xf numFmtId="49" fontId="5" fillId="5" borderId="0" xfId="0" applyNumberFormat="1" applyFont="1" applyFill="1" applyAlignment="1">
      <alignment horizontal="left" indent="2"/>
    </xf>
    <xf numFmtId="49" fontId="4" fillId="5" borderId="0" xfId="0" applyNumberFormat="1" applyFont="1" applyFill="1"/>
    <xf numFmtId="164" fontId="0" fillId="0" borderId="0" xfId="0" applyNumberFormat="1"/>
    <xf numFmtId="43" fontId="0" fillId="0" borderId="0" xfId="0" applyNumberFormat="1"/>
    <xf numFmtId="0" fontId="0" fillId="0" borderId="0" xfId="0" applyFill="1"/>
    <xf numFmtId="0" fontId="18" fillId="0" borderId="0" xfId="0" applyFont="1"/>
    <xf numFmtId="164" fontId="18" fillId="0" borderId="0" xfId="0" applyNumberFormat="1" applyFont="1"/>
    <xf numFmtId="164" fontId="0" fillId="0" borderId="0" xfId="0" applyNumberFormat="1" applyFill="1"/>
    <xf numFmtId="3" fontId="0" fillId="0" borderId="0" xfId="0" applyNumberFormat="1" applyFill="1"/>
    <xf numFmtId="164" fontId="17" fillId="0" borderId="0" xfId="1" applyNumberFormat="1" applyFont="1" applyFill="1"/>
    <xf numFmtId="164" fontId="8" fillId="0" borderId="0" xfId="1" applyNumberFormat="1" applyFont="1" applyFill="1"/>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2" xfId="0" applyFill="1" applyBorder="1" applyAlignment="1">
      <alignment vertical="top" wrapText="1"/>
    </xf>
    <xf numFmtId="0" fontId="0" fillId="3" borderId="3" xfId="0" applyFill="1" applyBorder="1" applyAlignment="1">
      <alignment vertical="top" wrapText="1"/>
    </xf>
    <xf numFmtId="0" fontId="0" fillId="3" borderId="8" xfId="0" applyFill="1" applyBorder="1" applyAlignment="1">
      <alignment vertical="top"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164" fontId="4" fillId="0" borderId="0" xfId="1" applyNumberFormat="1" applyFont="1" applyAlignment="1">
      <alignment horizontal="center" vertical="center"/>
    </xf>
    <xf numFmtId="164" fontId="4" fillId="0" borderId="3" xfId="1" applyNumberFormat="1" applyFont="1" applyBorder="1" applyAlignment="1">
      <alignment horizontal="center" vertical="center"/>
    </xf>
    <xf numFmtId="49" fontId="12" fillId="0" borderId="1"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2" xfId="0" applyNumberFormat="1" applyFont="1" applyBorder="1" applyAlignment="1">
      <alignment horizontal="left" vertical="center"/>
    </xf>
    <xf numFmtId="49" fontId="12" fillId="0" borderId="3" xfId="0" applyNumberFormat="1" applyFont="1" applyBorder="1" applyAlignment="1">
      <alignment horizontal="left"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CCCC"/>
      <color rgb="FFFFCCFF"/>
      <color rgb="FFCC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B4F0E-00E0-402A-BD24-F6B01276EDDE}">
  <dimension ref="A1:I12"/>
  <sheetViews>
    <sheetView tabSelected="1" workbookViewId="0"/>
  </sheetViews>
  <sheetFormatPr defaultRowHeight="15" x14ac:dyDescent="0.25"/>
  <cols>
    <col min="1" max="8" width="8.7109375" style="21"/>
    <col min="9" max="9" width="11.7109375" style="21" customWidth="1"/>
  </cols>
  <sheetData>
    <row r="1" spans="1:9" ht="23.25" x14ac:dyDescent="0.35">
      <c r="A1" s="47" t="s">
        <v>147</v>
      </c>
    </row>
    <row r="2" spans="1:9" ht="23.25" x14ac:dyDescent="0.35">
      <c r="A2" s="48" t="s">
        <v>432</v>
      </c>
    </row>
    <row r="4" spans="1:9" ht="57" customHeight="1" x14ac:dyDescent="0.25">
      <c r="A4" s="118" t="s">
        <v>433</v>
      </c>
      <c r="B4" s="119"/>
      <c r="C4" s="119"/>
      <c r="D4" s="119"/>
      <c r="E4" s="119"/>
      <c r="F4" s="119"/>
      <c r="G4" s="119"/>
      <c r="H4" s="119"/>
      <c r="I4" s="120"/>
    </row>
    <row r="5" spans="1:9" x14ac:dyDescent="0.25">
      <c r="A5" s="49" t="s">
        <v>148</v>
      </c>
      <c r="I5" s="50"/>
    </row>
    <row r="6" spans="1:9" x14ac:dyDescent="0.25">
      <c r="A6" s="49"/>
      <c r="I6" s="50"/>
    </row>
    <row r="7" spans="1:9" ht="39.950000000000003" customHeight="1" x14ac:dyDescent="0.25">
      <c r="A7" s="121" t="s">
        <v>149</v>
      </c>
      <c r="B7" s="122"/>
      <c r="C7" s="122"/>
      <c r="D7" s="122"/>
      <c r="E7" s="122"/>
      <c r="F7" s="122"/>
      <c r="G7" s="122"/>
      <c r="H7" s="122"/>
      <c r="I7" s="123"/>
    </row>
    <row r="8" spans="1:9" x14ac:dyDescent="0.25">
      <c r="A8" s="51"/>
      <c r="B8" s="51"/>
      <c r="C8" s="51"/>
      <c r="D8" s="51"/>
      <c r="E8" s="51"/>
      <c r="F8" s="51"/>
      <c r="G8" s="51"/>
    </row>
    <row r="9" spans="1:9" x14ac:dyDescent="0.25">
      <c r="A9" s="51"/>
      <c r="B9" s="51"/>
      <c r="C9" s="51"/>
      <c r="D9" s="51"/>
      <c r="E9" s="51"/>
      <c r="F9" s="51"/>
      <c r="G9" s="51"/>
    </row>
    <row r="10" spans="1:9" x14ac:dyDescent="0.25">
      <c r="A10" s="51"/>
      <c r="B10" s="51"/>
      <c r="C10" s="51"/>
      <c r="D10" s="51"/>
      <c r="E10" s="51"/>
      <c r="F10" s="51"/>
      <c r="G10" s="51"/>
    </row>
    <row r="11" spans="1:9" x14ac:dyDescent="0.25">
      <c r="A11" s="51"/>
      <c r="B11" s="51"/>
      <c r="C11" s="51"/>
      <c r="D11" s="51"/>
      <c r="E11" s="51"/>
      <c r="F11" s="51"/>
      <c r="G11" s="51"/>
    </row>
    <row r="12" spans="1:9" x14ac:dyDescent="0.25">
      <c r="A12" s="51"/>
      <c r="B12" s="51"/>
      <c r="C12" s="51"/>
      <c r="D12" s="51"/>
      <c r="E12" s="51"/>
      <c r="F12" s="51"/>
      <c r="G12" s="51"/>
    </row>
  </sheetData>
  <mergeCells count="2">
    <mergeCell ref="A4:I4"/>
    <mergeCell ref="A7:I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1A44-64D4-468A-87C6-09C4B3C41E3D}">
  <dimension ref="A1:M282"/>
  <sheetViews>
    <sheetView topLeftCell="A250" zoomScaleNormal="100" workbookViewId="0">
      <selection activeCell="B278" sqref="B278"/>
    </sheetView>
  </sheetViews>
  <sheetFormatPr defaultRowHeight="15.75" outlineLevelRow="3" x14ac:dyDescent="0.25"/>
  <cols>
    <col min="1" max="1" width="60.85546875" customWidth="1"/>
    <col min="2" max="2" width="61.140625" style="2" customWidth="1"/>
    <col min="5" max="6" width="10" bestFit="1" customWidth="1"/>
    <col min="7" max="7" width="12.5703125" bestFit="1" customWidth="1"/>
  </cols>
  <sheetData>
    <row r="1" spans="1:2" ht="14.45" customHeight="1" x14ac:dyDescent="0.25">
      <c r="A1" s="124" t="s">
        <v>434</v>
      </c>
      <c r="B1" s="126"/>
    </row>
    <row r="2" spans="1:2" ht="14.45" customHeight="1" x14ac:dyDescent="0.25">
      <c r="A2" s="125"/>
      <c r="B2" s="127"/>
    </row>
    <row r="4" spans="1:2" hidden="1" outlineLevel="1" x14ac:dyDescent="0.25">
      <c r="A4" s="21"/>
      <c r="B4" s="45"/>
    </row>
    <row r="5" spans="1:2" hidden="1" outlineLevel="2" x14ac:dyDescent="0.25">
      <c r="A5" s="4" t="s">
        <v>0</v>
      </c>
      <c r="B5" s="15">
        <v>28517797</v>
      </c>
    </row>
    <row r="6" spans="1:2" hidden="1" outlineLevel="2" x14ac:dyDescent="0.25">
      <c r="A6" s="4" t="s">
        <v>1</v>
      </c>
      <c r="B6" s="15">
        <v>90000</v>
      </c>
    </row>
    <row r="7" spans="1:2" hidden="1" outlineLevel="2" x14ac:dyDescent="0.25">
      <c r="A7" s="4" t="s">
        <v>2</v>
      </c>
      <c r="B7" s="15">
        <v>100000</v>
      </c>
    </row>
    <row r="8" spans="1:2" hidden="1" outlineLevel="1" x14ac:dyDescent="0.25">
      <c r="A8" s="14" t="s">
        <v>3</v>
      </c>
      <c r="B8" s="12">
        <f>SUM(B5:B7)</f>
        <v>28707797</v>
      </c>
    </row>
    <row r="9" spans="1:2" hidden="1" outlineLevel="2" x14ac:dyDescent="0.25">
      <c r="A9" s="18"/>
      <c r="B9" s="11"/>
    </row>
    <row r="10" spans="1:2" hidden="1" outlineLevel="2" x14ac:dyDescent="0.25">
      <c r="A10" s="16" t="s">
        <v>4</v>
      </c>
      <c r="B10" s="15">
        <v>35283740</v>
      </c>
    </row>
    <row r="11" spans="1:2" hidden="1" outlineLevel="1" x14ac:dyDescent="0.25">
      <c r="A11" s="14" t="s">
        <v>5</v>
      </c>
      <c r="B11" s="12">
        <f>SUM(B10)</f>
        <v>35283740</v>
      </c>
    </row>
    <row r="12" spans="1:2" hidden="1" outlineLevel="2" x14ac:dyDescent="0.25">
      <c r="A12" s="19"/>
      <c r="B12" s="11"/>
    </row>
    <row r="13" spans="1:2" hidden="1" outlineLevel="2" x14ac:dyDescent="0.25">
      <c r="A13" s="13" t="s">
        <v>6</v>
      </c>
      <c r="B13" s="15">
        <v>930000</v>
      </c>
    </row>
    <row r="14" spans="1:2" hidden="1" outlineLevel="1" x14ac:dyDescent="0.25">
      <c r="A14" s="14" t="s">
        <v>6</v>
      </c>
      <c r="B14" s="12">
        <f>SUM(B13)</f>
        <v>930000</v>
      </c>
    </row>
    <row r="15" spans="1:2" hidden="1" outlineLevel="2" x14ac:dyDescent="0.25">
      <c r="A15" s="20"/>
      <c r="B15" s="11"/>
    </row>
    <row r="16" spans="1:2" hidden="1" outlineLevel="2" x14ac:dyDescent="0.25">
      <c r="A16" s="13" t="s">
        <v>7</v>
      </c>
      <c r="B16" s="11">
        <v>299519</v>
      </c>
    </row>
    <row r="17" spans="1:2" hidden="1" outlineLevel="2" x14ac:dyDescent="0.25">
      <c r="A17" s="13" t="s">
        <v>8</v>
      </c>
      <c r="B17" s="11">
        <f>12000+35000+19000</f>
        <v>66000</v>
      </c>
    </row>
    <row r="18" spans="1:2" hidden="1" outlineLevel="2" x14ac:dyDescent="0.25">
      <c r="A18" s="13" t="s">
        <v>9</v>
      </c>
      <c r="B18" s="11">
        <v>710000</v>
      </c>
    </row>
    <row r="19" spans="1:2" hidden="1" outlineLevel="2" x14ac:dyDescent="0.25">
      <c r="A19" s="13" t="s">
        <v>10</v>
      </c>
      <c r="B19" s="11">
        <v>580000</v>
      </c>
    </row>
    <row r="20" spans="1:2" hidden="1" outlineLevel="2" x14ac:dyDescent="0.25">
      <c r="A20" s="13" t="s">
        <v>11</v>
      </c>
      <c r="B20" s="11">
        <v>12072000</v>
      </c>
    </row>
    <row r="21" spans="1:2" hidden="1" outlineLevel="1" x14ac:dyDescent="0.25">
      <c r="A21" s="14" t="s">
        <v>12</v>
      </c>
      <c r="B21" s="12">
        <f>SUM(B16:B20)</f>
        <v>13727519</v>
      </c>
    </row>
    <row r="22" spans="1:2" hidden="1" outlineLevel="1" x14ac:dyDescent="0.25"/>
    <row r="23" spans="1:2" hidden="1" outlineLevel="1" x14ac:dyDescent="0.25">
      <c r="A23" s="3" t="s">
        <v>13</v>
      </c>
      <c r="B23" s="12">
        <f>B8+B11+B14+B21</f>
        <v>78649056</v>
      </c>
    </row>
    <row r="24" spans="1:2" hidden="1" outlineLevel="2" x14ac:dyDescent="0.25"/>
    <row r="25" spans="1:2" hidden="1" outlineLevel="2" x14ac:dyDescent="0.25">
      <c r="A25" s="4" t="s">
        <v>14</v>
      </c>
      <c r="B25" s="11">
        <v>150</v>
      </c>
    </row>
    <row r="26" spans="1:2" hidden="1" outlineLevel="2" x14ac:dyDescent="0.25">
      <c r="A26" s="4" t="s">
        <v>15</v>
      </c>
      <c r="B26" s="11">
        <v>100000</v>
      </c>
    </row>
    <row r="27" spans="1:2" hidden="1" outlineLevel="2" x14ac:dyDescent="0.25">
      <c r="A27" s="4" t="s">
        <v>16</v>
      </c>
      <c r="B27" s="11">
        <v>0</v>
      </c>
    </row>
    <row r="28" spans="1:2" hidden="1" outlineLevel="2" x14ac:dyDescent="0.25">
      <c r="A28" s="4" t="s">
        <v>17</v>
      </c>
      <c r="B28" s="11">
        <v>50000</v>
      </c>
    </row>
    <row r="29" spans="1:2" hidden="1" outlineLevel="2" x14ac:dyDescent="0.25">
      <c r="A29" s="4" t="s">
        <v>18</v>
      </c>
      <c r="B29" s="11">
        <v>310000</v>
      </c>
    </row>
    <row r="30" spans="1:2" hidden="1" outlineLevel="2" x14ac:dyDescent="0.25">
      <c r="A30" s="4" t="s">
        <v>19</v>
      </c>
      <c r="B30" s="11">
        <v>0</v>
      </c>
    </row>
    <row r="31" spans="1:2" hidden="1" outlineLevel="2" x14ac:dyDescent="0.25">
      <c r="A31" s="4" t="s">
        <v>20</v>
      </c>
      <c r="B31" s="11">
        <v>70000</v>
      </c>
    </row>
    <row r="32" spans="1:2" hidden="1" outlineLevel="2" x14ac:dyDescent="0.25">
      <c r="A32" s="4" t="s">
        <v>21</v>
      </c>
      <c r="B32" s="11">
        <v>135000</v>
      </c>
    </row>
    <row r="33" spans="1:2" hidden="1" outlineLevel="2" x14ac:dyDescent="0.25">
      <c r="A33" s="4" t="s">
        <v>22</v>
      </c>
      <c r="B33" s="11">
        <v>900000</v>
      </c>
    </row>
    <row r="34" spans="1:2" hidden="1" outlineLevel="2" x14ac:dyDescent="0.25">
      <c r="A34" s="4" t="s">
        <v>23</v>
      </c>
      <c r="B34" s="11">
        <v>7500</v>
      </c>
    </row>
    <row r="35" spans="1:2" hidden="1" outlineLevel="2" x14ac:dyDescent="0.25">
      <c r="A35" s="4" t="s">
        <v>24</v>
      </c>
      <c r="B35" s="11">
        <v>100000</v>
      </c>
    </row>
    <row r="36" spans="1:2" hidden="1" outlineLevel="2" x14ac:dyDescent="0.25">
      <c r="A36" s="4" t="s">
        <v>25</v>
      </c>
      <c r="B36" s="11">
        <v>210000</v>
      </c>
    </row>
    <row r="37" spans="1:2" hidden="1" outlineLevel="2" x14ac:dyDescent="0.25">
      <c r="A37" s="4" t="s">
        <v>26</v>
      </c>
      <c r="B37" s="11">
        <v>75000</v>
      </c>
    </row>
    <row r="38" spans="1:2" hidden="1" outlineLevel="2" x14ac:dyDescent="0.25">
      <c r="A38" s="4" t="s">
        <v>27</v>
      </c>
      <c r="B38" s="11">
        <v>11000</v>
      </c>
    </row>
    <row r="39" spans="1:2" hidden="1" outlineLevel="2" x14ac:dyDescent="0.25">
      <c r="A39" s="4" t="s">
        <v>28</v>
      </c>
      <c r="B39" s="11">
        <v>275000</v>
      </c>
    </row>
    <row r="40" spans="1:2" hidden="1" outlineLevel="2" x14ac:dyDescent="0.25">
      <c r="A40" s="4" t="s">
        <v>29</v>
      </c>
      <c r="B40" s="11">
        <v>120000</v>
      </c>
    </row>
    <row r="41" spans="1:2" hidden="1" outlineLevel="2" x14ac:dyDescent="0.25">
      <c r="A41" s="4" t="s">
        <v>30</v>
      </c>
      <c r="B41" s="11">
        <v>50000</v>
      </c>
    </row>
    <row r="42" spans="1:2" hidden="1" outlineLevel="2" x14ac:dyDescent="0.25">
      <c r="A42" s="4" t="s">
        <v>31</v>
      </c>
      <c r="B42" s="11">
        <v>130000</v>
      </c>
    </row>
    <row r="43" spans="1:2" hidden="1" outlineLevel="2" x14ac:dyDescent="0.25">
      <c r="A43" s="4" t="s">
        <v>32</v>
      </c>
      <c r="B43" s="11">
        <v>3200000</v>
      </c>
    </row>
    <row r="44" spans="1:2" hidden="1" outlineLevel="1" x14ac:dyDescent="0.25">
      <c r="A44" s="3" t="s">
        <v>33</v>
      </c>
      <c r="B44" s="12">
        <f>SUM(B25:B43)</f>
        <v>5743650</v>
      </c>
    </row>
    <row r="45" spans="1:2" hidden="1" outlineLevel="2" x14ac:dyDescent="0.25"/>
    <row r="46" spans="1:2" hidden="1" outlineLevel="2" x14ac:dyDescent="0.25">
      <c r="A46" s="5" t="s">
        <v>34</v>
      </c>
      <c r="B46" s="11">
        <v>10000</v>
      </c>
    </row>
    <row r="47" spans="1:2" hidden="1" outlineLevel="2" x14ac:dyDescent="0.25">
      <c r="A47" s="5" t="s">
        <v>64</v>
      </c>
      <c r="B47" s="11">
        <v>731751</v>
      </c>
    </row>
    <row r="48" spans="1:2" hidden="1" outlineLevel="1" x14ac:dyDescent="0.25">
      <c r="A48" s="6" t="s">
        <v>35</v>
      </c>
      <c r="B48" s="12">
        <f>SUM(B46:B47)</f>
        <v>741751</v>
      </c>
    </row>
    <row r="49" spans="1:2" hidden="1" outlineLevel="2" x14ac:dyDescent="0.25"/>
    <row r="50" spans="1:2" hidden="1" outlineLevel="2" x14ac:dyDescent="0.25">
      <c r="A50" s="5" t="s">
        <v>36</v>
      </c>
      <c r="B50" s="11">
        <v>8500</v>
      </c>
    </row>
    <row r="51" spans="1:2" hidden="1" outlineLevel="2" x14ac:dyDescent="0.25">
      <c r="A51" s="5" t="s">
        <v>40</v>
      </c>
      <c r="B51" s="11">
        <v>0</v>
      </c>
    </row>
    <row r="52" spans="1:2" hidden="1" outlineLevel="2" x14ac:dyDescent="0.25">
      <c r="A52" s="5" t="s">
        <v>37</v>
      </c>
      <c r="B52" s="11">
        <v>3000000</v>
      </c>
    </row>
    <row r="53" spans="1:2" hidden="1" outlineLevel="2" x14ac:dyDescent="0.25">
      <c r="A53" s="5" t="s">
        <v>38</v>
      </c>
      <c r="B53" s="11">
        <v>2600000</v>
      </c>
    </row>
    <row r="54" spans="1:2" hidden="1" outlineLevel="2" x14ac:dyDescent="0.25">
      <c r="A54" s="5" t="s">
        <v>39</v>
      </c>
      <c r="B54" s="11">
        <v>10000</v>
      </c>
    </row>
    <row r="55" spans="1:2" hidden="1" outlineLevel="1" x14ac:dyDescent="0.25">
      <c r="A55" s="7" t="s">
        <v>41</v>
      </c>
      <c r="B55" s="12">
        <f>SUM(B50:B54)</f>
        <v>5618500</v>
      </c>
    </row>
    <row r="56" spans="1:2" hidden="1" outlineLevel="2" x14ac:dyDescent="0.25"/>
    <row r="57" spans="1:2" hidden="1" outlineLevel="2" x14ac:dyDescent="0.25">
      <c r="A57" s="5" t="s">
        <v>42</v>
      </c>
      <c r="B57" s="11">
        <v>0</v>
      </c>
    </row>
    <row r="58" spans="1:2" hidden="1" outlineLevel="2" x14ac:dyDescent="0.25">
      <c r="A58" s="5" t="s">
        <v>43</v>
      </c>
      <c r="B58" s="11">
        <v>600000</v>
      </c>
    </row>
    <row r="59" spans="1:2" hidden="1" outlineLevel="2" x14ac:dyDescent="0.25">
      <c r="A59" s="5" t="s">
        <v>44</v>
      </c>
      <c r="B59" s="11">
        <v>55000</v>
      </c>
    </row>
    <row r="60" spans="1:2" hidden="1" outlineLevel="2" x14ac:dyDescent="0.25">
      <c r="A60" s="5" t="s">
        <v>45</v>
      </c>
      <c r="B60" s="11">
        <v>435000</v>
      </c>
    </row>
    <row r="61" spans="1:2" hidden="1" outlineLevel="2" x14ac:dyDescent="0.25">
      <c r="A61" s="5" t="s">
        <v>46</v>
      </c>
      <c r="B61" s="11">
        <v>55000</v>
      </c>
    </row>
    <row r="62" spans="1:2" hidden="1" outlineLevel="2" x14ac:dyDescent="0.25">
      <c r="A62" s="5" t="s">
        <v>47</v>
      </c>
      <c r="B62" s="11">
        <v>40000</v>
      </c>
    </row>
    <row r="63" spans="1:2" hidden="1" outlineLevel="1" x14ac:dyDescent="0.25">
      <c r="A63" s="7" t="s">
        <v>48</v>
      </c>
      <c r="B63" s="12">
        <f>SUM(B57:B62)</f>
        <v>1185000</v>
      </c>
    </row>
    <row r="64" spans="1:2" hidden="1" outlineLevel="2" x14ac:dyDescent="0.25"/>
    <row r="65" spans="1:2" hidden="1" outlineLevel="1" x14ac:dyDescent="0.25">
      <c r="A65" s="8" t="s">
        <v>49</v>
      </c>
      <c r="B65" s="12">
        <v>2000000</v>
      </c>
    </row>
    <row r="66" spans="1:2" hidden="1" outlineLevel="2" x14ac:dyDescent="0.25"/>
    <row r="67" spans="1:2" hidden="1" outlineLevel="2" x14ac:dyDescent="0.25">
      <c r="A67" s="5" t="s">
        <v>50</v>
      </c>
      <c r="B67" s="11">
        <v>605000</v>
      </c>
    </row>
    <row r="68" spans="1:2" hidden="1" outlineLevel="2" x14ac:dyDescent="0.25">
      <c r="A68" s="5" t="s">
        <v>51</v>
      </c>
      <c r="B68" s="11">
        <v>165000</v>
      </c>
    </row>
    <row r="69" spans="1:2" hidden="1" outlineLevel="2" x14ac:dyDescent="0.25">
      <c r="A69" s="5" t="s">
        <v>52</v>
      </c>
      <c r="B69" s="11">
        <v>390100</v>
      </c>
    </row>
    <row r="70" spans="1:2" hidden="1" outlineLevel="2" x14ac:dyDescent="0.25">
      <c r="A70" s="5" t="s">
        <v>418</v>
      </c>
      <c r="B70" s="11">
        <v>115000</v>
      </c>
    </row>
    <row r="71" spans="1:2" hidden="1" outlineLevel="2" x14ac:dyDescent="0.25">
      <c r="A71" s="5" t="s">
        <v>419</v>
      </c>
      <c r="B71" s="11">
        <v>61000</v>
      </c>
    </row>
    <row r="72" spans="1:2" hidden="1" outlineLevel="2" x14ac:dyDescent="0.25">
      <c r="A72" s="5" t="s">
        <v>438</v>
      </c>
      <c r="B72" s="11">
        <v>5500</v>
      </c>
    </row>
    <row r="73" spans="1:2" hidden="1" outlineLevel="2" x14ac:dyDescent="0.25">
      <c r="A73" s="5" t="s">
        <v>53</v>
      </c>
      <c r="B73" s="11">
        <v>0</v>
      </c>
    </row>
    <row r="74" spans="1:2" hidden="1" outlineLevel="2" x14ac:dyDescent="0.25">
      <c r="A74" s="5" t="s">
        <v>54</v>
      </c>
      <c r="B74" s="11">
        <v>0</v>
      </c>
    </row>
    <row r="75" spans="1:2" hidden="1" outlineLevel="2" x14ac:dyDescent="0.25">
      <c r="A75" s="5" t="s">
        <v>55</v>
      </c>
      <c r="B75" s="11">
        <v>320000</v>
      </c>
    </row>
    <row r="76" spans="1:2" hidden="1" outlineLevel="2" x14ac:dyDescent="0.25">
      <c r="A76" s="5" t="s">
        <v>56</v>
      </c>
      <c r="B76" s="11">
        <v>70000</v>
      </c>
    </row>
    <row r="77" spans="1:2" hidden="1" outlineLevel="2" x14ac:dyDescent="0.25">
      <c r="A77" s="5" t="s">
        <v>57</v>
      </c>
      <c r="B77" s="11">
        <v>2950000</v>
      </c>
    </row>
    <row r="78" spans="1:2" hidden="1" outlineLevel="2" x14ac:dyDescent="0.25">
      <c r="A78" s="5" t="s">
        <v>58</v>
      </c>
      <c r="B78" s="11">
        <v>6000</v>
      </c>
    </row>
    <row r="79" spans="1:2" hidden="1" outlineLevel="2" x14ac:dyDescent="0.25">
      <c r="A79" s="5" t="s">
        <v>59</v>
      </c>
      <c r="B79" s="11">
        <v>240000</v>
      </c>
    </row>
    <row r="80" spans="1:2" hidden="1" outlineLevel="2" x14ac:dyDescent="0.25">
      <c r="A80" s="5" t="s">
        <v>60</v>
      </c>
      <c r="B80" s="11">
        <v>205000</v>
      </c>
    </row>
    <row r="81" spans="1:2" hidden="1" outlineLevel="2" x14ac:dyDescent="0.25">
      <c r="A81" s="5" t="s">
        <v>61</v>
      </c>
      <c r="B81" s="11">
        <v>5500</v>
      </c>
    </row>
    <row r="82" spans="1:2" hidden="1" outlineLevel="2" x14ac:dyDescent="0.25">
      <c r="A82" s="5" t="s">
        <v>62</v>
      </c>
      <c r="B82" s="11">
        <v>6000</v>
      </c>
    </row>
    <row r="83" spans="1:2" hidden="1" outlineLevel="1" x14ac:dyDescent="0.25">
      <c r="A83" s="7" t="s">
        <v>63</v>
      </c>
      <c r="B83" s="12">
        <f>SUM(B67:B82)</f>
        <v>5144100</v>
      </c>
    </row>
    <row r="84" spans="1:2" hidden="1" outlineLevel="2" x14ac:dyDescent="0.25"/>
    <row r="85" spans="1:2" hidden="1" outlineLevel="2" x14ac:dyDescent="0.25">
      <c r="A85" s="9" t="s">
        <v>65</v>
      </c>
      <c r="B85" s="11">
        <v>2500000</v>
      </c>
    </row>
    <row r="86" spans="1:2" hidden="1" outlineLevel="2" x14ac:dyDescent="0.25">
      <c r="A86" s="9" t="s">
        <v>66</v>
      </c>
      <c r="B86" s="11">
        <v>45000</v>
      </c>
    </row>
    <row r="87" spans="1:2" hidden="1" outlineLevel="2" x14ac:dyDescent="0.25">
      <c r="A87" s="9" t="s">
        <v>67</v>
      </c>
      <c r="B87" s="11">
        <v>150000</v>
      </c>
    </row>
    <row r="88" spans="1:2" hidden="1" outlineLevel="2" x14ac:dyDescent="0.25">
      <c r="A88" s="9" t="s">
        <v>68</v>
      </c>
      <c r="B88" s="11">
        <v>850000</v>
      </c>
    </row>
    <row r="89" spans="1:2" hidden="1" outlineLevel="1" x14ac:dyDescent="0.25">
      <c r="A89" s="7" t="s">
        <v>69</v>
      </c>
      <c r="B89" s="12">
        <f>SUM(B85:B88)</f>
        <v>3545000</v>
      </c>
    </row>
    <row r="90" spans="1:2" hidden="1" outlineLevel="2" x14ac:dyDescent="0.25"/>
    <row r="91" spans="1:2" hidden="1" outlineLevel="1" x14ac:dyDescent="0.25">
      <c r="A91" s="7" t="s">
        <v>70</v>
      </c>
      <c r="B91" s="12">
        <v>1125227</v>
      </c>
    </row>
    <row r="92" spans="1:2" hidden="1" outlineLevel="1" x14ac:dyDescent="0.25"/>
    <row r="93" spans="1:2" collapsed="1" x14ac:dyDescent="0.25">
      <c r="A93" s="10" t="s">
        <v>71</v>
      </c>
      <c r="B93" s="12">
        <f>B91+B89+B83+B65+B63+B55+B48+B44+B23</f>
        <v>103752284</v>
      </c>
    </row>
    <row r="95" spans="1:2" hidden="1" outlineLevel="3" x14ac:dyDescent="0.25">
      <c r="A95" s="22" t="s">
        <v>72</v>
      </c>
      <c r="B95" s="24">
        <v>30000</v>
      </c>
    </row>
    <row r="96" spans="1:2" hidden="1" outlineLevel="3" x14ac:dyDescent="0.25">
      <c r="A96" s="22" t="s">
        <v>66</v>
      </c>
      <c r="B96" s="24">
        <v>810000</v>
      </c>
    </row>
    <row r="97" spans="1:2" hidden="1" outlineLevel="3" x14ac:dyDescent="0.25">
      <c r="A97" s="22" t="s">
        <v>73</v>
      </c>
      <c r="B97" s="24">
        <v>3300000</v>
      </c>
    </row>
    <row r="98" spans="1:2" hidden="1" outlineLevel="3" x14ac:dyDescent="0.25">
      <c r="A98" s="22" t="s">
        <v>74</v>
      </c>
      <c r="B98" s="24">
        <v>50000</v>
      </c>
    </row>
    <row r="99" spans="1:2" hidden="1" outlineLevel="3" x14ac:dyDescent="0.25">
      <c r="A99" s="22" t="s">
        <v>75</v>
      </c>
      <c r="B99" s="24">
        <v>2000</v>
      </c>
    </row>
    <row r="100" spans="1:2" hidden="1" outlineLevel="3" x14ac:dyDescent="0.25">
      <c r="A100" s="22" t="s">
        <v>76</v>
      </c>
      <c r="B100" s="24">
        <v>99910</v>
      </c>
    </row>
    <row r="101" spans="1:2" hidden="1" outlineLevel="3" x14ac:dyDescent="0.25">
      <c r="A101" s="22" t="s">
        <v>423</v>
      </c>
      <c r="B101" s="24">
        <v>1100000</v>
      </c>
    </row>
    <row r="102" spans="1:2" hidden="1" outlineLevel="3" x14ac:dyDescent="0.25">
      <c r="A102" s="22"/>
      <c r="B102" s="24"/>
    </row>
    <row r="103" spans="1:2" ht="17.100000000000001" customHeight="1" collapsed="1" x14ac:dyDescent="0.25">
      <c r="A103" s="23" t="s">
        <v>77</v>
      </c>
      <c r="B103" s="25">
        <f>SUM(B95:B101)</f>
        <v>5391910</v>
      </c>
    </row>
    <row r="104" spans="1:2" hidden="1" outlineLevel="1" x14ac:dyDescent="0.25"/>
    <row r="105" spans="1:2" hidden="1" outlineLevel="2" x14ac:dyDescent="0.25">
      <c r="A105" s="26" t="s">
        <v>67</v>
      </c>
      <c r="B105" s="29">
        <v>30000</v>
      </c>
    </row>
    <row r="106" spans="1:2" hidden="1" outlineLevel="2" x14ac:dyDescent="0.25">
      <c r="A106" s="26" t="s">
        <v>78</v>
      </c>
      <c r="B106" s="29">
        <v>28000</v>
      </c>
    </row>
    <row r="107" spans="1:2" hidden="1" outlineLevel="1" x14ac:dyDescent="0.25">
      <c r="A107" s="27" t="s">
        <v>67</v>
      </c>
      <c r="B107" s="30">
        <f>SUM(B105:B106)</f>
        <v>58000</v>
      </c>
    </row>
    <row r="108" spans="1:2" hidden="1" outlineLevel="2" x14ac:dyDescent="0.25">
      <c r="A108" s="28"/>
      <c r="B108" s="29"/>
    </row>
    <row r="109" spans="1:2" hidden="1" outlineLevel="2" x14ac:dyDescent="0.25">
      <c r="A109" s="26" t="s">
        <v>79</v>
      </c>
      <c r="B109" s="29">
        <v>35000</v>
      </c>
    </row>
    <row r="110" spans="1:2" hidden="1" outlineLevel="2" x14ac:dyDescent="0.25">
      <c r="A110" s="26" t="s">
        <v>80</v>
      </c>
      <c r="B110" s="29">
        <v>11045348</v>
      </c>
    </row>
    <row r="111" spans="1:2" hidden="1" outlineLevel="2" x14ac:dyDescent="0.25">
      <c r="A111" s="26" t="s">
        <v>81</v>
      </c>
      <c r="B111" s="29">
        <v>1656400</v>
      </c>
    </row>
    <row r="112" spans="1:2" hidden="1" outlineLevel="2" x14ac:dyDescent="0.25">
      <c r="A112" s="26" t="s">
        <v>82</v>
      </c>
      <c r="B112" s="29">
        <v>20000</v>
      </c>
    </row>
    <row r="113" spans="1:2" hidden="1" outlineLevel="2" x14ac:dyDescent="0.25">
      <c r="A113" s="26" t="s">
        <v>83</v>
      </c>
      <c r="B113" s="31">
        <v>100000</v>
      </c>
    </row>
    <row r="114" spans="1:2" hidden="1" outlineLevel="2" x14ac:dyDescent="0.25">
      <c r="A114" s="26" t="s">
        <v>87</v>
      </c>
      <c r="B114" s="31">
        <v>1500</v>
      </c>
    </row>
    <row r="115" spans="1:2" hidden="1" outlineLevel="2" x14ac:dyDescent="0.25">
      <c r="A115" s="26" t="s">
        <v>84</v>
      </c>
      <c r="B115" s="31">
        <v>100000</v>
      </c>
    </row>
    <row r="116" spans="1:2" hidden="1" outlineLevel="1" x14ac:dyDescent="0.25">
      <c r="A116" s="27" t="s">
        <v>85</v>
      </c>
      <c r="B116" s="30">
        <f>SUM(B109:B115)</f>
        <v>12958248</v>
      </c>
    </row>
    <row r="117" spans="1:2" hidden="1" outlineLevel="1" x14ac:dyDescent="0.25">
      <c r="A117" s="28"/>
      <c r="B117" s="29"/>
    </row>
    <row r="118" spans="1:2" collapsed="1" x14ac:dyDescent="0.25">
      <c r="A118" s="27" t="s">
        <v>86</v>
      </c>
      <c r="B118" s="30">
        <f>B116+B107</f>
        <v>13016248</v>
      </c>
    </row>
    <row r="119" spans="1:2" hidden="1" outlineLevel="1" x14ac:dyDescent="0.25"/>
    <row r="120" spans="1:2" hidden="1" outlineLevel="2" x14ac:dyDescent="0.25">
      <c r="A120" s="32" t="s">
        <v>66</v>
      </c>
      <c r="B120" s="37">
        <v>45000</v>
      </c>
    </row>
    <row r="121" spans="1:2" hidden="1" outlineLevel="1" x14ac:dyDescent="0.25">
      <c r="A121" s="33" t="s">
        <v>67</v>
      </c>
      <c r="B121" s="38">
        <f>SUM(B120)</f>
        <v>45000</v>
      </c>
    </row>
    <row r="122" spans="1:2" hidden="1" outlineLevel="2" x14ac:dyDescent="0.25">
      <c r="A122" s="34"/>
      <c r="B122" s="37"/>
    </row>
    <row r="123" spans="1:2" hidden="1" outlineLevel="2" x14ac:dyDescent="0.25">
      <c r="A123" s="32" t="s">
        <v>88</v>
      </c>
      <c r="B123" s="37">
        <v>1447090</v>
      </c>
    </row>
    <row r="124" spans="1:2" hidden="1" outlineLevel="2" x14ac:dyDescent="0.25">
      <c r="A124" s="32" t="s">
        <v>89</v>
      </c>
      <c r="B124" s="37">
        <v>303000</v>
      </c>
    </row>
    <row r="125" spans="1:2" hidden="1" outlineLevel="2" x14ac:dyDescent="0.25">
      <c r="A125" s="32" t="s">
        <v>90</v>
      </c>
      <c r="B125" s="37">
        <v>383000</v>
      </c>
    </row>
    <row r="126" spans="1:2" hidden="1" outlineLevel="2" x14ac:dyDescent="0.25">
      <c r="A126" s="32" t="s">
        <v>91</v>
      </c>
      <c r="B126" s="37">
        <v>250000</v>
      </c>
    </row>
    <row r="127" spans="1:2" hidden="1" outlineLevel="2" x14ac:dyDescent="0.25">
      <c r="A127" s="32" t="s">
        <v>92</v>
      </c>
      <c r="B127" s="37">
        <v>2000</v>
      </c>
    </row>
    <row r="128" spans="1:2" hidden="1" outlineLevel="1" x14ac:dyDescent="0.25">
      <c r="A128" s="33" t="s">
        <v>85</v>
      </c>
      <c r="B128" s="38">
        <f>SUM(B123:B127)</f>
        <v>2385090</v>
      </c>
    </row>
    <row r="129" spans="1:2" hidden="1" outlineLevel="1" x14ac:dyDescent="0.25">
      <c r="A129" s="36"/>
      <c r="B129" s="37"/>
    </row>
    <row r="130" spans="1:2" collapsed="1" x14ac:dyDescent="0.25">
      <c r="A130" s="35" t="s">
        <v>93</v>
      </c>
      <c r="B130" s="38">
        <f>B121+B128</f>
        <v>2430090</v>
      </c>
    </row>
    <row r="131" spans="1:2" hidden="1" outlineLevel="1" x14ac:dyDescent="0.25"/>
    <row r="132" spans="1:2" hidden="1" outlineLevel="2" x14ac:dyDescent="0.25">
      <c r="A132" s="39" t="s">
        <v>76</v>
      </c>
      <c r="B132" s="42">
        <v>583082</v>
      </c>
    </row>
    <row r="133" spans="1:2" hidden="1" outlineLevel="1" x14ac:dyDescent="0.25">
      <c r="A133" s="40" t="s">
        <v>70</v>
      </c>
      <c r="B133" s="43">
        <f>SUM(B132)</f>
        <v>583082</v>
      </c>
    </row>
    <row r="134" spans="1:2" hidden="1" outlineLevel="2" x14ac:dyDescent="0.25">
      <c r="A134" s="40"/>
      <c r="B134" s="42"/>
    </row>
    <row r="135" spans="1:2" hidden="1" outlineLevel="2" x14ac:dyDescent="0.25">
      <c r="A135" s="41" t="s">
        <v>94</v>
      </c>
      <c r="B135" s="42">
        <v>510000</v>
      </c>
    </row>
    <row r="136" spans="1:2" hidden="1" outlineLevel="2" x14ac:dyDescent="0.25">
      <c r="A136" s="41" t="s">
        <v>95</v>
      </c>
      <c r="B136" s="42">
        <v>54000</v>
      </c>
    </row>
    <row r="137" spans="1:2" hidden="1" outlineLevel="2" x14ac:dyDescent="0.25">
      <c r="A137" s="41" t="s">
        <v>420</v>
      </c>
      <c r="B137" s="42">
        <v>8000</v>
      </c>
    </row>
    <row r="138" spans="1:2" hidden="1" outlineLevel="2" x14ac:dyDescent="0.25">
      <c r="A138" s="41" t="s">
        <v>67</v>
      </c>
      <c r="B138" s="42">
        <v>40000</v>
      </c>
    </row>
    <row r="139" spans="1:2" hidden="1" outlineLevel="1" x14ac:dyDescent="0.25">
      <c r="A139" s="40" t="s">
        <v>41</v>
      </c>
      <c r="B139" s="43">
        <f>SUM(B135:B138)</f>
        <v>612000</v>
      </c>
    </row>
    <row r="140" spans="1:2" hidden="1" outlineLevel="1" x14ac:dyDescent="0.25">
      <c r="A140" s="44"/>
      <c r="B140" s="42"/>
    </row>
    <row r="141" spans="1:2" collapsed="1" x14ac:dyDescent="0.25">
      <c r="A141" s="40" t="s">
        <v>96</v>
      </c>
      <c r="B141" s="43">
        <f>B133+B139</f>
        <v>1195082</v>
      </c>
    </row>
    <row r="142" spans="1:2" hidden="1" outlineLevel="2" x14ac:dyDescent="0.25">
      <c r="A142" s="96" t="s">
        <v>97</v>
      </c>
      <c r="B142" s="11">
        <v>781132</v>
      </c>
    </row>
    <row r="143" spans="1:2" hidden="1" outlineLevel="1" x14ac:dyDescent="0.25">
      <c r="A143" s="97" t="s">
        <v>98</v>
      </c>
      <c r="B143" s="12">
        <f>SUM(B142)</f>
        <v>781132</v>
      </c>
    </row>
    <row r="144" spans="1:2" hidden="1" outlineLevel="2" x14ac:dyDescent="0.25">
      <c r="A144" s="17"/>
      <c r="B144" s="11"/>
    </row>
    <row r="145" spans="1:3" hidden="1" outlineLevel="2" x14ac:dyDescent="0.25">
      <c r="A145" s="96" t="s">
        <v>52</v>
      </c>
      <c r="B145" s="11">
        <v>3250</v>
      </c>
      <c r="C145" s="111"/>
    </row>
    <row r="146" spans="1:3" hidden="1" outlineLevel="1" x14ac:dyDescent="0.25">
      <c r="A146" s="97" t="s">
        <v>99</v>
      </c>
      <c r="B146" s="12">
        <f>B145</f>
        <v>3250</v>
      </c>
    </row>
    <row r="147" spans="1:3" hidden="1" outlineLevel="2" x14ac:dyDescent="0.25">
      <c r="A147" s="17"/>
      <c r="B147" s="11"/>
    </row>
    <row r="148" spans="1:3" hidden="1" outlineLevel="2" x14ac:dyDescent="0.25">
      <c r="A148" s="96" t="s">
        <v>100</v>
      </c>
      <c r="B148" s="11">
        <v>10446009</v>
      </c>
    </row>
    <row r="149" spans="1:3" hidden="1" outlineLevel="2" x14ac:dyDescent="0.25">
      <c r="A149" s="96" t="s">
        <v>49</v>
      </c>
      <c r="B149" s="11">
        <v>200000</v>
      </c>
    </row>
    <row r="150" spans="1:3" hidden="1" outlineLevel="2" x14ac:dyDescent="0.25">
      <c r="A150" s="96" t="s">
        <v>76</v>
      </c>
      <c r="B150" s="11">
        <v>160000</v>
      </c>
    </row>
    <row r="151" spans="1:3" hidden="1" outlineLevel="1" x14ac:dyDescent="0.25">
      <c r="A151" s="62" t="s">
        <v>101</v>
      </c>
      <c r="B151" s="12">
        <f>B148+B150+B149</f>
        <v>10806009</v>
      </c>
    </row>
    <row r="152" spans="1:3" hidden="1" outlineLevel="2" x14ac:dyDescent="0.25">
      <c r="A152" s="17"/>
      <c r="B152" s="11"/>
    </row>
    <row r="153" spans="1:3" hidden="1" outlineLevel="2" x14ac:dyDescent="0.25">
      <c r="A153" s="98" t="s">
        <v>64</v>
      </c>
      <c r="B153" s="11">
        <v>350000</v>
      </c>
    </row>
    <row r="154" spans="1:3" hidden="1" outlineLevel="1" x14ac:dyDescent="0.25">
      <c r="A154" s="62" t="s">
        <v>102</v>
      </c>
      <c r="B154" s="12">
        <f>B153</f>
        <v>350000</v>
      </c>
    </row>
    <row r="155" spans="1:3" hidden="1" outlineLevel="2" x14ac:dyDescent="0.25">
      <c r="A155" s="17"/>
      <c r="B155" s="11"/>
    </row>
    <row r="156" spans="1:3" hidden="1" outlineLevel="2" x14ac:dyDescent="0.25">
      <c r="A156" s="96" t="s">
        <v>14</v>
      </c>
      <c r="B156" s="15">
        <v>6800</v>
      </c>
    </row>
    <row r="157" spans="1:3" hidden="1" outlineLevel="2" x14ac:dyDescent="0.25">
      <c r="A157" s="96" t="s">
        <v>45</v>
      </c>
      <c r="B157" s="15">
        <v>125000</v>
      </c>
    </row>
    <row r="158" spans="1:3" hidden="1" outlineLevel="2" x14ac:dyDescent="0.25">
      <c r="A158" s="96" t="s">
        <v>103</v>
      </c>
      <c r="B158" s="15">
        <v>525000</v>
      </c>
    </row>
    <row r="159" spans="1:3" hidden="1" outlineLevel="2" x14ac:dyDescent="0.25">
      <c r="A159" s="96" t="s">
        <v>104</v>
      </c>
      <c r="B159" s="15">
        <v>500000</v>
      </c>
    </row>
    <row r="160" spans="1:3" hidden="1" outlineLevel="2" x14ac:dyDescent="0.25">
      <c r="A160" s="96" t="s">
        <v>105</v>
      </c>
      <c r="B160" s="11">
        <v>150000</v>
      </c>
    </row>
    <row r="161" spans="1:2" hidden="1" outlineLevel="1" x14ac:dyDescent="0.25">
      <c r="A161" s="62" t="s">
        <v>106</v>
      </c>
      <c r="B161" s="12">
        <f>SUM(B156:B160)</f>
        <v>1306800</v>
      </c>
    </row>
    <row r="162" spans="1:2" hidden="1" outlineLevel="2" x14ac:dyDescent="0.25">
      <c r="A162" s="17"/>
      <c r="B162" s="11"/>
    </row>
    <row r="163" spans="1:2" hidden="1" outlineLevel="2" x14ac:dyDescent="0.25">
      <c r="A163" s="96" t="s">
        <v>107</v>
      </c>
      <c r="B163" s="11">
        <v>50000</v>
      </c>
    </row>
    <row r="164" spans="1:2" hidden="1" outlineLevel="1" x14ac:dyDescent="0.25">
      <c r="A164" s="62" t="s">
        <v>108</v>
      </c>
      <c r="B164" s="12">
        <f>B163</f>
        <v>50000</v>
      </c>
    </row>
    <row r="165" spans="1:2" hidden="1" outlineLevel="2" x14ac:dyDescent="0.25">
      <c r="A165" s="17"/>
      <c r="B165" s="11"/>
    </row>
    <row r="166" spans="1:2" hidden="1" outlineLevel="2" x14ac:dyDescent="0.25">
      <c r="A166" s="96" t="s">
        <v>109</v>
      </c>
      <c r="B166" s="11">
        <v>7250</v>
      </c>
    </row>
    <row r="167" spans="1:2" hidden="1" outlineLevel="1" x14ac:dyDescent="0.25">
      <c r="A167" s="62" t="s">
        <v>110</v>
      </c>
      <c r="B167" s="12">
        <f>B166</f>
        <v>7250</v>
      </c>
    </row>
    <row r="168" spans="1:2" hidden="1" outlineLevel="2" x14ac:dyDescent="0.25">
      <c r="A168" s="17"/>
      <c r="B168" s="11"/>
    </row>
    <row r="169" spans="1:2" hidden="1" outlineLevel="2" x14ac:dyDescent="0.25">
      <c r="A169" s="96" t="s">
        <v>107</v>
      </c>
      <c r="B169" s="11">
        <v>40750</v>
      </c>
    </row>
    <row r="170" spans="1:2" hidden="1" outlineLevel="1" x14ac:dyDescent="0.25">
      <c r="A170" s="62" t="s">
        <v>111</v>
      </c>
      <c r="B170" s="12">
        <f>B169</f>
        <v>40750</v>
      </c>
    </row>
    <row r="171" spans="1:2" hidden="1" outlineLevel="2" x14ac:dyDescent="0.25">
      <c r="A171" s="17"/>
      <c r="B171" s="11"/>
    </row>
    <row r="172" spans="1:2" hidden="1" outlineLevel="2" x14ac:dyDescent="0.25">
      <c r="A172" s="96" t="s">
        <v>76</v>
      </c>
      <c r="B172" s="11">
        <v>313883</v>
      </c>
    </row>
    <row r="173" spans="1:2" hidden="1" outlineLevel="2" x14ac:dyDescent="0.25">
      <c r="A173" s="96" t="s">
        <v>64</v>
      </c>
      <c r="B173" s="11">
        <v>1371002</v>
      </c>
    </row>
    <row r="174" spans="1:2" hidden="1" outlineLevel="2" x14ac:dyDescent="0.25">
      <c r="A174" s="96" t="s">
        <v>112</v>
      </c>
      <c r="B174" s="11">
        <v>145000</v>
      </c>
    </row>
    <row r="175" spans="1:2" hidden="1" outlineLevel="2" x14ac:dyDescent="0.25">
      <c r="A175" s="96" t="s">
        <v>107</v>
      </c>
      <c r="B175" s="11">
        <v>2500</v>
      </c>
    </row>
    <row r="176" spans="1:2" hidden="1" outlineLevel="1" x14ac:dyDescent="0.25">
      <c r="A176" s="62" t="s">
        <v>113</v>
      </c>
      <c r="B176" s="12">
        <f>SUM(B172:B175)</f>
        <v>1832385</v>
      </c>
    </row>
    <row r="177" spans="1:2" hidden="1" outlineLevel="2" x14ac:dyDescent="0.25">
      <c r="A177" s="17"/>
      <c r="B177" s="11"/>
    </row>
    <row r="178" spans="1:2" hidden="1" outlineLevel="2" x14ac:dyDescent="0.25">
      <c r="A178" s="96" t="s">
        <v>114</v>
      </c>
      <c r="B178" s="11">
        <v>100000</v>
      </c>
    </row>
    <row r="179" spans="1:2" hidden="1" outlineLevel="1" x14ac:dyDescent="0.25">
      <c r="A179" s="62" t="s">
        <v>115</v>
      </c>
      <c r="B179" s="12">
        <f>B178</f>
        <v>100000</v>
      </c>
    </row>
    <row r="180" spans="1:2" hidden="1" outlineLevel="2" x14ac:dyDescent="0.25">
      <c r="A180" s="17"/>
      <c r="B180" s="11"/>
    </row>
    <row r="181" spans="1:2" hidden="1" outlineLevel="2" x14ac:dyDescent="0.25">
      <c r="A181" s="96" t="s">
        <v>22</v>
      </c>
      <c r="B181" s="15">
        <v>800000</v>
      </c>
    </row>
    <row r="182" spans="1:2" hidden="1" outlineLevel="2" x14ac:dyDescent="0.25">
      <c r="A182" s="96" t="s">
        <v>25</v>
      </c>
      <c r="B182" s="15">
        <v>210000</v>
      </c>
    </row>
    <row r="183" spans="1:2" hidden="1" outlineLevel="2" x14ac:dyDescent="0.25">
      <c r="A183" s="96" t="s">
        <v>26</v>
      </c>
      <c r="B183" s="15">
        <v>80000</v>
      </c>
    </row>
    <row r="184" spans="1:2" hidden="1" outlineLevel="2" x14ac:dyDescent="0.25">
      <c r="A184" s="96" t="s">
        <v>27</v>
      </c>
      <c r="B184" s="15">
        <v>13500</v>
      </c>
    </row>
    <row r="185" spans="1:2" hidden="1" outlineLevel="2" x14ac:dyDescent="0.25">
      <c r="A185" s="96" t="s">
        <v>116</v>
      </c>
      <c r="B185" s="15">
        <v>280000</v>
      </c>
    </row>
    <row r="186" spans="1:2" hidden="1" outlineLevel="2" x14ac:dyDescent="0.25">
      <c r="A186" s="96" t="s">
        <v>30</v>
      </c>
      <c r="B186" s="15">
        <v>70000</v>
      </c>
    </row>
    <row r="187" spans="1:2" hidden="1" outlineLevel="1" x14ac:dyDescent="0.25">
      <c r="A187" s="62" t="s">
        <v>117</v>
      </c>
      <c r="B187" s="12">
        <f>SUM(B181:B186)</f>
        <v>1453500</v>
      </c>
    </row>
    <row r="188" spans="1:2" hidden="1" outlineLevel="2" x14ac:dyDescent="0.25">
      <c r="A188" s="17"/>
      <c r="B188" s="11"/>
    </row>
    <row r="189" spans="1:2" hidden="1" outlineLevel="2" x14ac:dyDescent="0.25">
      <c r="A189" s="96" t="s">
        <v>107</v>
      </c>
      <c r="B189" s="11">
        <v>45000</v>
      </c>
    </row>
    <row r="190" spans="1:2" ht="18" hidden="1" customHeight="1" outlineLevel="1" x14ac:dyDescent="0.25">
      <c r="A190" s="62" t="s">
        <v>118</v>
      </c>
      <c r="B190" s="12">
        <f>B189</f>
        <v>45000</v>
      </c>
    </row>
    <row r="191" spans="1:2" hidden="1" outlineLevel="2" x14ac:dyDescent="0.25">
      <c r="A191" s="17"/>
      <c r="B191" s="11"/>
    </row>
    <row r="192" spans="1:2" hidden="1" outlineLevel="2" x14ac:dyDescent="0.25">
      <c r="A192" s="96" t="s">
        <v>440</v>
      </c>
      <c r="B192" s="11">
        <v>10000</v>
      </c>
    </row>
    <row r="193" spans="1:13" hidden="1" outlineLevel="2" x14ac:dyDescent="0.25">
      <c r="A193" s="96" t="s">
        <v>10</v>
      </c>
      <c r="B193" s="11">
        <v>100000</v>
      </c>
      <c r="C193" s="111"/>
      <c r="D193" s="111"/>
      <c r="E193" s="111"/>
      <c r="F193" s="111"/>
    </row>
    <row r="194" spans="1:13" hidden="1" outlineLevel="1" x14ac:dyDescent="0.25">
      <c r="A194" s="62" t="s">
        <v>119</v>
      </c>
      <c r="B194" s="12">
        <f>SUM(B192:B193)</f>
        <v>110000</v>
      </c>
      <c r="C194" s="111"/>
      <c r="D194" s="111"/>
      <c r="E194" s="111"/>
      <c r="F194" s="111"/>
    </row>
    <row r="195" spans="1:13" hidden="1" outlineLevel="2" x14ac:dyDescent="0.25">
      <c r="A195" s="17"/>
      <c r="B195" s="11"/>
    </row>
    <row r="196" spans="1:13" hidden="1" outlineLevel="2" x14ac:dyDescent="0.25">
      <c r="A196" s="96" t="s">
        <v>49</v>
      </c>
      <c r="B196" s="11">
        <v>15000</v>
      </c>
    </row>
    <row r="197" spans="1:13" hidden="1" outlineLevel="2" x14ac:dyDescent="0.25">
      <c r="A197" s="96" t="s">
        <v>120</v>
      </c>
      <c r="B197" s="11">
        <v>0</v>
      </c>
    </row>
    <row r="198" spans="1:13" hidden="1" outlineLevel="2" x14ac:dyDescent="0.25">
      <c r="A198" s="96" t="s">
        <v>121</v>
      </c>
      <c r="B198" s="11">
        <v>50000</v>
      </c>
    </row>
    <row r="199" spans="1:13" hidden="1" outlineLevel="2" x14ac:dyDescent="0.25">
      <c r="A199" s="96" t="s">
        <v>76</v>
      </c>
      <c r="B199" s="11">
        <v>250000</v>
      </c>
    </row>
    <row r="200" spans="1:13" hidden="1" outlineLevel="1" x14ac:dyDescent="0.25">
      <c r="A200" s="62" t="s">
        <v>122</v>
      </c>
      <c r="B200" s="12">
        <f>SUM(B196:B199)</f>
        <v>315000</v>
      </c>
    </row>
    <row r="201" spans="1:13" hidden="1" outlineLevel="2" x14ac:dyDescent="0.25">
      <c r="A201" s="17"/>
      <c r="B201" s="11"/>
      <c r="F201" s="111"/>
      <c r="G201" s="111"/>
      <c r="H201" s="111"/>
      <c r="I201" s="111"/>
      <c r="J201" s="111"/>
      <c r="K201" s="111"/>
      <c r="L201" s="111"/>
      <c r="M201" s="111"/>
    </row>
    <row r="202" spans="1:13" hidden="1" outlineLevel="2" x14ac:dyDescent="0.25">
      <c r="A202" s="17" t="s">
        <v>441</v>
      </c>
      <c r="B202" s="11">
        <v>465385</v>
      </c>
      <c r="F202" s="111"/>
      <c r="G202" s="111"/>
      <c r="H202" s="111"/>
      <c r="I202" s="111"/>
      <c r="J202" s="111"/>
      <c r="K202" s="111"/>
      <c r="L202" s="111"/>
      <c r="M202" s="111"/>
    </row>
    <row r="203" spans="1:13" hidden="1" outlineLevel="2" x14ac:dyDescent="0.25">
      <c r="A203" s="96" t="s">
        <v>68</v>
      </c>
      <c r="B203" s="11">
        <v>700584</v>
      </c>
      <c r="F203" s="111"/>
      <c r="G203" s="111"/>
      <c r="H203" s="111"/>
      <c r="I203" s="111"/>
      <c r="J203" s="111"/>
      <c r="K203" s="111"/>
      <c r="L203" s="111"/>
      <c r="M203" s="111"/>
    </row>
    <row r="204" spans="1:13" hidden="1" outlineLevel="2" x14ac:dyDescent="0.25">
      <c r="A204" s="96" t="s">
        <v>123</v>
      </c>
      <c r="B204" s="11">
        <v>105000</v>
      </c>
      <c r="F204" s="111"/>
      <c r="G204" s="111"/>
      <c r="H204" s="111"/>
      <c r="I204" s="111"/>
      <c r="J204" s="111"/>
      <c r="K204" s="111"/>
      <c r="L204" s="111"/>
      <c r="M204" s="111"/>
    </row>
    <row r="205" spans="1:13" hidden="1" outlineLevel="1" x14ac:dyDescent="0.25">
      <c r="A205" s="62" t="s">
        <v>124</v>
      </c>
      <c r="B205" s="12">
        <f>SUM(B202:B204)</f>
        <v>1270969</v>
      </c>
      <c r="F205" s="111"/>
      <c r="G205" s="111"/>
      <c r="H205" s="111"/>
      <c r="I205" s="111"/>
      <c r="J205" s="111"/>
      <c r="K205" s="111"/>
      <c r="L205" s="111"/>
      <c r="M205" s="111"/>
    </row>
    <row r="206" spans="1:13" hidden="1" outlineLevel="2" x14ac:dyDescent="0.25">
      <c r="A206" s="17"/>
      <c r="B206" s="11"/>
      <c r="F206" s="111"/>
      <c r="G206" s="111"/>
      <c r="H206" s="111"/>
      <c r="I206" s="111"/>
      <c r="J206" s="111"/>
      <c r="K206" s="111"/>
      <c r="L206" s="111"/>
      <c r="M206" s="111"/>
    </row>
    <row r="207" spans="1:13" hidden="1" outlineLevel="2" x14ac:dyDescent="0.25">
      <c r="A207" s="96" t="s">
        <v>125</v>
      </c>
      <c r="B207" s="15">
        <v>0</v>
      </c>
    </row>
    <row r="208" spans="1:13" hidden="1" outlineLevel="2" x14ac:dyDescent="0.25">
      <c r="A208" s="96" t="s">
        <v>127</v>
      </c>
      <c r="B208" s="15">
        <v>0</v>
      </c>
    </row>
    <row r="209" spans="1:2" hidden="1" outlineLevel="1" x14ac:dyDescent="0.25">
      <c r="A209" s="10" t="s">
        <v>126</v>
      </c>
      <c r="B209" s="12">
        <f>SUM(B207:B208)</f>
        <v>0</v>
      </c>
    </row>
    <row r="210" spans="1:2" hidden="1" outlineLevel="1" x14ac:dyDescent="0.25">
      <c r="A210" s="10"/>
      <c r="B210" s="12"/>
    </row>
    <row r="211" spans="1:2" hidden="1" outlineLevel="2" x14ac:dyDescent="0.25">
      <c r="A211" s="96" t="s">
        <v>443</v>
      </c>
      <c r="B211" s="11">
        <v>1495000</v>
      </c>
    </row>
    <row r="212" spans="1:2" hidden="1" outlineLevel="2" x14ac:dyDescent="0.25">
      <c r="A212" s="96" t="s">
        <v>444</v>
      </c>
      <c r="B212" s="11">
        <v>317000</v>
      </c>
    </row>
    <row r="213" spans="1:2" hidden="1" outlineLevel="2" x14ac:dyDescent="0.25">
      <c r="A213" s="96" t="s">
        <v>442</v>
      </c>
      <c r="B213" s="11">
        <v>150000</v>
      </c>
    </row>
    <row r="214" spans="1:2" hidden="1" outlineLevel="2" x14ac:dyDescent="0.25">
      <c r="A214" s="10" t="s">
        <v>445</v>
      </c>
      <c r="B214" s="12">
        <f>SUM(B211:B213)</f>
        <v>1962000</v>
      </c>
    </row>
    <row r="215" spans="1:2" hidden="1" outlineLevel="1" x14ac:dyDescent="0.25">
      <c r="A215" s="10"/>
      <c r="B215" s="12"/>
    </row>
    <row r="216" spans="1:2" hidden="1" outlineLevel="2" x14ac:dyDescent="0.25">
      <c r="A216" s="96" t="s">
        <v>76</v>
      </c>
      <c r="B216" s="11">
        <v>550000</v>
      </c>
    </row>
    <row r="217" spans="1:2" hidden="1" outlineLevel="2" x14ac:dyDescent="0.25">
      <c r="A217" s="96" t="s">
        <v>49</v>
      </c>
      <c r="B217" s="11">
        <v>500</v>
      </c>
    </row>
    <row r="218" spans="1:2" hidden="1" outlineLevel="2" x14ac:dyDescent="0.25">
      <c r="A218" s="96" t="s">
        <v>66</v>
      </c>
      <c r="B218" s="11">
        <v>149400</v>
      </c>
    </row>
    <row r="219" spans="1:2" hidden="1" outlineLevel="2" x14ac:dyDescent="0.25">
      <c r="A219" s="10" t="s">
        <v>421</v>
      </c>
      <c r="B219" s="12">
        <f>B216+B217+B218</f>
        <v>699900</v>
      </c>
    </row>
    <row r="220" spans="1:2" hidden="1" outlineLevel="1" x14ac:dyDescent="0.25">
      <c r="A220" s="17"/>
      <c r="B220" s="11"/>
    </row>
    <row r="221" spans="1:2" hidden="1" outlineLevel="2" x14ac:dyDescent="0.25">
      <c r="A221" s="96" t="s">
        <v>128</v>
      </c>
      <c r="B221" s="11">
        <v>75000</v>
      </c>
    </row>
    <row r="222" spans="1:2" hidden="1" outlineLevel="2" x14ac:dyDescent="0.25">
      <c r="A222" s="96" t="s">
        <v>64</v>
      </c>
      <c r="B222" s="11">
        <v>260000</v>
      </c>
    </row>
    <row r="223" spans="1:2" hidden="1" outlineLevel="2" x14ac:dyDescent="0.25">
      <c r="A223" s="96" t="s">
        <v>35</v>
      </c>
      <c r="B223" s="11">
        <v>80000</v>
      </c>
    </row>
    <row r="224" spans="1:2" hidden="1" outlineLevel="2" x14ac:dyDescent="0.25">
      <c r="A224" s="96"/>
      <c r="B224" s="11"/>
    </row>
    <row r="225" spans="1:10" hidden="1" outlineLevel="1" x14ac:dyDescent="0.25">
      <c r="A225" s="10" t="s">
        <v>129</v>
      </c>
      <c r="B225" s="12">
        <f>SUM(B221:B224)</f>
        <v>415000</v>
      </c>
    </row>
    <row r="226" spans="1:10" hidden="1" outlineLevel="2" x14ac:dyDescent="0.25">
      <c r="A226" s="17"/>
      <c r="B226" s="11"/>
    </row>
    <row r="227" spans="1:10" hidden="1" outlineLevel="2" x14ac:dyDescent="0.25">
      <c r="A227" s="96" t="s">
        <v>130</v>
      </c>
      <c r="B227" s="11">
        <v>4821147</v>
      </c>
    </row>
    <row r="228" spans="1:10" hidden="1" outlineLevel="2" x14ac:dyDescent="0.25">
      <c r="A228" s="96" t="s">
        <v>131</v>
      </c>
      <c r="B228" s="11">
        <v>15000</v>
      </c>
    </row>
    <row r="229" spans="1:10" hidden="1" outlineLevel="2" x14ac:dyDescent="0.25">
      <c r="A229" s="96" t="s">
        <v>49</v>
      </c>
      <c r="B229" s="11">
        <v>15000</v>
      </c>
    </row>
    <row r="230" spans="1:10" hidden="1" outlineLevel="1" x14ac:dyDescent="0.25">
      <c r="A230" s="62" t="s">
        <v>132</v>
      </c>
      <c r="B230" s="12">
        <f>SUM(B227:B229)</f>
        <v>4851147</v>
      </c>
    </row>
    <row r="231" spans="1:10" hidden="1" outlineLevel="1" x14ac:dyDescent="0.25">
      <c r="A231" s="17"/>
      <c r="B231" s="11"/>
    </row>
    <row r="232" spans="1:10" collapsed="1" x14ac:dyDescent="0.25">
      <c r="A232" s="10" t="s">
        <v>133</v>
      </c>
      <c r="B232" s="12">
        <f>B230+B225+B209+B205+B200+B194+B190+B187+B179+B176+B170+B167+B164+B161+B154+B151+D153+B146+B143+B219+B214</f>
        <v>26400092</v>
      </c>
      <c r="C232" s="111"/>
      <c r="D232" s="111"/>
      <c r="E232" s="111"/>
      <c r="F232" s="111"/>
      <c r="G232" s="111"/>
      <c r="H232" s="111"/>
      <c r="I232" s="111"/>
      <c r="J232" s="111"/>
    </row>
    <row r="233" spans="1:10" hidden="1" outlineLevel="2" x14ac:dyDescent="0.25"/>
    <row r="234" spans="1:10" hidden="1" outlineLevel="2" x14ac:dyDescent="0.25">
      <c r="A234" s="99" t="s">
        <v>0</v>
      </c>
      <c r="B234" s="100">
        <v>28473628</v>
      </c>
    </row>
    <row r="235" spans="1:10" hidden="1" outlineLevel="2" x14ac:dyDescent="0.25">
      <c r="A235" s="99" t="s">
        <v>1</v>
      </c>
      <c r="B235" s="100">
        <v>100000</v>
      </c>
    </row>
    <row r="236" spans="1:10" hidden="1" outlineLevel="2" x14ac:dyDescent="0.25">
      <c r="A236" s="99" t="s">
        <v>134</v>
      </c>
      <c r="B236" s="100">
        <v>100000</v>
      </c>
    </row>
    <row r="237" spans="1:10" hidden="1" outlineLevel="2" x14ac:dyDescent="0.25">
      <c r="A237" s="99" t="s">
        <v>135</v>
      </c>
      <c r="B237" s="101">
        <v>2869831</v>
      </c>
    </row>
    <row r="238" spans="1:10" hidden="1" outlineLevel="2" x14ac:dyDescent="0.25">
      <c r="A238" s="99" t="s">
        <v>49</v>
      </c>
      <c r="B238" s="101">
        <v>50000</v>
      </c>
    </row>
    <row r="239" spans="1:10" hidden="1" outlineLevel="2" x14ac:dyDescent="0.25">
      <c r="A239" s="102" t="s">
        <v>76</v>
      </c>
      <c r="B239" s="100">
        <v>1339919</v>
      </c>
    </row>
    <row r="240" spans="1:10" hidden="1" outlineLevel="1" x14ac:dyDescent="0.25">
      <c r="A240" s="103" t="s">
        <v>136</v>
      </c>
      <c r="B240" s="104">
        <f>SUM(B234:B239)</f>
        <v>32933378</v>
      </c>
    </row>
    <row r="241" spans="1:2" hidden="1" outlineLevel="2" x14ac:dyDescent="0.25">
      <c r="A241" s="105"/>
      <c r="B241" s="100"/>
    </row>
    <row r="242" spans="1:2" hidden="1" outlineLevel="2" x14ac:dyDescent="0.25">
      <c r="A242" s="99" t="s">
        <v>137</v>
      </c>
      <c r="B242" s="100">
        <v>8200000</v>
      </c>
    </row>
    <row r="243" spans="1:2" hidden="1" outlineLevel="2" x14ac:dyDescent="0.25">
      <c r="A243" s="99" t="s">
        <v>138</v>
      </c>
      <c r="B243" s="100">
        <v>100000</v>
      </c>
    </row>
    <row r="244" spans="1:2" hidden="1" outlineLevel="2" x14ac:dyDescent="0.25">
      <c r="A244" s="99" t="s">
        <v>139</v>
      </c>
      <c r="B244" s="100">
        <v>50000</v>
      </c>
    </row>
    <row r="245" spans="1:2" hidden="1" outlineLevel="1" x14ac:dyDescent="0.25">
      <c r="A245" s="103" t="s">
        <v>140</v>
      </c>
      <c r="B245" s="104">
        <f>SUM(B242:B244)</f>
        <v>8350000</v>
      </c>
    </row>
    <row r="246" spans="1:2" hidden="1" outlineLevel="2" x14ac:dyDescent="0.25">
      <c r="A246" s="105"/>
      <c r="B246" s="100"/>
    </row>
    <row r="247" spans="1:2" hidden="1" outlineLevel="2" x14ac:dyDescent="0.25">
      <c r="A247" s="99" t="s">
        <v>68</v>
      </c>
      <c r="B247" s="100">
        <v>1326853</v>
      </c>
    </row>
    <row r="248" spans="1:2" hidden="1" outlineLevel="1" x14ac:dyDescent="0.25">
      <c r="A248" s="103" t="s">
        <v>150</v>
      </c>
      <c r="B248" s="104">
        <f>B247</f>
        <v>1326853</v>
      </c>
    </row>
    <row r="249" spans="1:2" hidden="1" outlineLevel="1" x14ac:dyDescent="0.25">
      <c r="A249" s="105"/>
      <c r="B249" s="100"/>
    </row>
    <row r="250" spans="1:2" collapsed="1" x14ac:dyDescent="0.25">
      <c r="A250" s="106" t="s">
        <v>141</v>
      </c>
      <c r="B250" s="104">
        <f>B248+B245+B240</f>
        <v>42610231</v>
      </c>
    </row>
    <row r="251" spans="1:2" outlineLevel="2" x14ac:dyDescent="0.25"/>
    <row r="252" spans="1:2" outlineLevel="2" x14ac:dyDescent="0.25">
      <c r="A252" s="28"/>
      <c r="B252" s="29"/>
    </row>
    <row r="253" spans="1:2" outlineLevel="2" x14ac:dyDescent="0.25">
      <c r="A253" s="107" t="s">
        <v>49</v>
      </c>
      <c r="B253" s="29">
        <v>50000</v>
      </c>
    </row>
    <row r="254" spans="1:2" outlineLevel="1" x14ac:dyDescent="0.25">
      <c r="A254" s="27" t="s">
        <v>142</v>
      </c>
      <c r="B254" s="30">
        <f>B253</f>
        <v>50000</v>
      </c>
    </row>
    <row r="255" spans="1:2" outlineLevel="2" x14ac:dyDescent="0.25">
      <c r="A255" s="28"/>
      <c r="B255" s="29"/>
    </row>
    <row r="256" spans="1:2" outlineLevel="2" x14ac:dyDescent="0.25">
      <c r="A256" s="107" t="s">
        <v>49</v>
      </c>
      <c r="B256" s="29">
        <v>2100000</v>
      </c>
    </row>
    <row r="257" spans="1:2" outlineLevel="2" x14ac:dyDescent="0.25">
      <c r="A257" s="107" t="s">
        <v>76</v>
      </c>
      <c r="B257" s="29"/>
    </row>
    <row r="258" spans="1:2" outlineLevel="2" x14ac:dyDescent="0.25">
      <c r="A258" s="107" t="s">
        <v>64</v>
      </c>
      <c r="B258" s="29"/>
    </row>
    <row r="259" spans="1:2" outlineLevel="1" x14ac:dyDescent="0.25">
      <c r="A259" s="27" t="s">
        <v>143</v>
      </c>
      <c r="B259" s="30">
        <f>SUM(B256:B258)</f>
        <v>2100000</v>
      </c>
    </row>
    <row r="260" spans="1:2" outlineLevel="2" x14ac:dyDescent="0.25">
      <c r="A260" s="28"/>
      <c r="B260" s="29"/>
    </row>
    <row r="261" spans="1:2" outlineLevel="2" x14ac:dyDescent="0.25">
      <c r="A261" s="107" t="s">
        <v>49</v>
      </c>
      <c r="B261" s="29">
        <v>180000</v>
      </c>
    </row>
    <row r="262" spans="1:2" outlineLevel="1" x14ac:dyDescent="0.25">
      <c r="A262" s="27" t="s">
        <v>144</v>
      </c>
      <c r="B262" s="30">
        <f>B261</f>
        <v>180000</v>
      </c>
    </row>
    <row r="263" spans="1:2" outlineLevel="2" x14ac:dyDescent="0.25">
      <c r="A263" s="28"/>
      <c r="B263" s="29"/>
    </row>
    <row r="264" spans="1:2" outlineLevel="2" x14ac:dyDescent="0.25">
      <c r="A264" s="107" t="s">
        <v>49</v>
      </c>
      <c r="B264" s="29">
        <v>30000</v>
      </c>
    </row>
    <row r="265" spans="1:2" outlineLevel="1" x14ac:dyDescent="0.25">
      <c r="A265" s="27" t="s">
        <v>145</v>
      </c>
      <c r="B265" s="30">
        <f>B264</f>
        <v>30000</v>
      </c>
    </row>
    <row r="266" spans="1:2" outlineLevel="1" x14ac:dyDescent="0.25">
      <c r="A266" s="27"/>
      <c r="B266" s="30"/>
    </row>
    <row r="267" spans="1:2" outlineLevel="1" x14ac:dyDescent="0.25">
      <c r="A267" s="107" t="s">
        <v>49</v>
      </c>
      <c r="B267" s="29">
        <v>75450</v>
      </c>
    </row>
    <row r="268" spans="1:2" outlineLevel="1" x14ac:dyDescent="0.25">
      <c r="A268" s="27" t="s">
        <v>439</v>
      </c>
      <c r="B268" s="30">
        <f>B267</f>
        <v>75450</v>
      </c>
    </row>
    <row r="269" spans="1:2" outlineLevel="1" x14ac:dyDescent="0.25">
      <c r="A269" s="27"/>
      <c r="B269" s="30"/>
    </row>
    <row r="270" spans="1:2" outlineLevel="1" x14ac:dyDescent="0.25">
      <c r="A270" s="107" t="s">
        <v>49</v>
      </c>
      <c r="B270" s="29">
        <v>2000000</v>
      </c>
    </row>
    <row r="271" spans="1:2" outlineLevel="1" x14ac:dyDescent="0.25">
      <c r="A271" s="27" t="s">
        <v>422</v>
      </c>
      <c r="B271" s="30">
        <f>B270</f>
        <v>2000000</v>
      </c>
    </row>
    <row r="272" spans="1:2" outlineLevel="1" x14ac:dyDescent="0.25">
      <c r="A272" s="27"/>
      <c r="B272" s="30"/>
    </row>
    <row r="273" spans="1:7" outlineLevel="1" x14ac:dyDescent="0.25">
      <c r="A273" s="107" t="s">
        <v>446</v>
      </c>
      <c r="B273" s="29">
        <v>3000000</v>
      </c>
    </row>
    <row r="274" spans="1:7" outlineLevel="1" x14ac:dyDescent="0.25">
      <c r="A274" s="107" t="s">
        <v>49</v>
      </c>
      <c r="B274" s="29">
        <v>30000</v>
      </c>
    </row>
    <row r="275" spans="1:7" outlineLevel="1" x14ac:dyDescent="0.25">
      <c r="A275" s="27" t="s">
        <v>447</v>
      </c>
      <c r="B275" s="30">
        <f>SUM(B273:B274)</f>
        <v>3030000</v>
      </c>
    </row>
    <row r="276" spans="1:7" outlineLevel="1" x14ac:dyDescent="0.25">
      <c r="A276" s="27"/>
      <c r="B276" s="30"/>
      <c r="G276" s="109"/>
    </row>
    <row r="277" spans="1:7" x14ac:dyDescent="0.25">
      <c r="A277" s="108" t="s">
        <v>146</v>
      </c>
      <c r="B277" s="30">
        <f>B265+B262+B259+B254+B268+B271+B275</f>
        <v>7465450</v>
      </c>
    </row>
    <row r="279" spans="1:7" x14ac:dyDescent="0.25">
      <c r="A279" s="46" t="s">
        <v>435</v>
      </c>
      <c r="B279" s="1">
        <f>B277+B250+B232+B141+B130+B118+B103+B93-1</f>
        <v>202261386</v>
      </c>
    </row>
    <row r="280" spans="1:7" ht="15" x14ac:dyDescent="0.25">
      <c r="B280" s="114"/>
    </row>
    <row r="281" spans="1:7" x14ac:dyDescent="0.25">
      <c r="B281" s="116"/>
    </row>
    <row r="282" spans="1:7" x14ac:dyDescent="0.25">
      <c r="B282" s="117"/>
    </row>
  </sheetData>
  <mergeCells count="2">
    <mergeCell ref="A1:A2"/>
    <mergeCell ref="B1: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1866-E128-4709-BBA4-5E03CD4894CD}">
  <dimension ref="A1:U1766"/>
  <sheetViews>
    <sheetView topLeftCell="A1743" workbookViewId="0">
      <selection sqref="A1:B2"/>
    </sheetView>
  </sheetViews>
  <sheetFormatPr defaultRowHeight="15.75" outlineLevelRow="3" x14ac:dyDescent="0.25"/>
  <cols>
    <col min="1" max="1" width="68.5703125" customWidth="1"/>
    <col min="2" max="2" width="31" style="2" customWidth="1"/>
    <col min="3" max="3" width="11.28515625" bestFit="1" customWidth="1"/>
    <col min="4" max="4" width="15.28515625" bestFit="1" customWidth="1"/>
    <col min="5" max="5" width="15" bestFit="1" customWidth="1"/>
  </cols>
  <sheetData>
    <row r="1" spans="1:2" ht="15" x14ac:dyDescent="0.25">
      <c r="A1" s="128" t="s">
        <v>436</v>
      </c>
      <c r="B1" s="129"/>
    </row>
    <row r="2" spans="1:2" ht="15" x14ac:dyDescent="0.25">
      <c r="A2" s="130"/>
      <c r="B2" s="131"/>
    </row>
    <row r="3" spans="1:2" hidden="1" outlineLevel="2" x14ac:dyDescent="0.25">
      <c r="A3" s="53" t="s">
        <v>152</v>
      </c>
      <c r="B3" s="11">
        <v>12800</v>
      </c>
    </row>
    <row r="4" spans="1:2" hidden="1" outlineLevel="2" x14ac:dyDescent="0.25">
      <c r="A4" s="53" t="s">
        <v>157</v>
      </c>
      <c r="B4" s="11">
        <v>900</v>
      </c>
    </row>
    <row r="5" spans="1:2" hidden="1" outlineLevel="2" x14ac:dyDescent="0.25">
      <c r="A5" s="53" t="s">
        <v>189</v>
      </c>
      <c r="B5" s="11">
        <v>25</v>
      </c>
    </row>
    <row r="6" spans="1:2" hidden="1" outlineLevel="2" x14ac:dyDescent="0.25">
      <c r="A6" s="53" t="s">
        <v>185</v>
      </c>
      <c r="B6" s="11">
        <v>1100</v>
      </c>
    </row>
    <row r="7" spans="1:2" hidden="1" outlineLevel="2" x14ac:dyDescent="0.25">
      <c r="A7" s="53" t="s">
        <v>162</v>
      </c>
      <c r="B7" s="11">
        <v>2500</v>
      </c>
    </row>
    <row r="8" spans="1:2" hidden="1" outlineLevel="2" x14ac:dyDescent="0.25">
      <c r="A8" s="53" t="s">
        <v>164</v>
      </c>
      <c r="B8" s="11">
        <v>1500</v>
      </c>
    </row>
    <row r="9" spans="1:2" hidden="1" outlineLevel="2" x14ac:dyDescent="0.25">
      <c r="A9" s="53" t="s">
        <v>166</v>
      </c>
      <c r="B9" s="11">
        <v>150</v>
      </c>
    </row>
    <row r="10" spans="1:2" hidden="1" outlineLevel="2" x14ac:dyDescent="0.25">
      <c r="A10" s="53" t="s">
        <v>167</v>
      </c>
      <c r="B10" s="11">
        <v>30000</v>
      </c>
    </row>
    <row r="11" spans="1:2" hidden="1" outlineLevel="2" x14ac:dyDescent="0.25">
      <c r="A11" s="53" t="s">
        <v>168</v>
      </c>
      <c r="B11" s="11">
        <v>750</v>
      </c>
    </row>
    <row r="12" spans="1:2" hidden="1" outlineLevel="2" x14ac:dyDescent="0.25">
      <c r="A12" s="53" t="s">
        <v>169</v>
      </c>
      <c r="B12" s="11">
        <v>500</v>
      </c>
    </row>
    <row r="13" spans="1:2" hidden="1" outlineLevel="2" x14ac:dyDescent="0.25">
      <c r="A13" s="53" t="s">
        <v>179</v>
      </c>
      <c r="B13" s="11">
        <v>500</v>
      </c>
    </row>
    <row r="14" spans="1:2" hidden="1" outlineLevel="2" x14ac:dyDescent="0.25">
      <c r="A14" s="53" t="s">
        <v>170</v>
      </c>
      <c r="B14" s="11">
        <v>300</v>
      </c>
    </row>
    <row r="15" spans="1:2" hidden="1" outlineLevel="2" x14ac:dyDescent="0.25">
      <c r="A15" s="53" t="s">
        <v>172</v>
      </c>
      <c r="B15" s="11">
        <v>200</v>
      </c>
    </row>
    <row r="16" spans="1:2" hidden="1" outlineLevel="2" x14ac:dyDescent="0.25">
      <c r="A16" s="53" t="s">
        <v>174</v>
      </c>
      <c r="B16" s="11">
        <v>25000</v>
      </c>
    </row>
    <row r="17" spans="1:2" hidden="1" outlineLevel="2" x14ac:dyDescent="0.25">
      <c r="A17" s="53"/>
      <c r="B17" s="11"/>
    </row>
    <row r="18" spans="1:2" hidden="1" outlineLevel="2" x14ac:dyDescent="0.25">
      <c r="A18" s="54" t="s">
        <v>194</v>
      </c>
      <c r="B18" s="12">
        <f>SUM(B3:B16)</f>
        <v>76225</v>
      </c>
    </row>
    <row r="19" spans="1:2" hidden="1" outlineLevel="2" x14ac:dyDescent="0.25">
      <c r="A19" s="17"/>
      <c r="B19" s="11"/>
    </row>
    <row r="20" spans="1:2" hidden="1" outlineLevel="2" x14ac:dyDescent="0.25">
      <c r="A20" s="53" t="s">
        <v>152</v>
      </c>
      <c r="B20" s="11">
        <v>678624</v>
      </c>
    </row>
    <row r="21" spans="1:2" hidden="1" outlineLevel="2" x14ac:dyDescent="0.25">
      <c r="A21" s="53" t="s">
        <v>153</v>
      </c>
      <c r="B21" s="11">
        <v>5816</v>
      </c>
    </row>
    <row r="22" spans="1:2" hidden="1" outlineLevel="2" x14ac:dyDescent="0.25">
      <c r="A22" s="53" t="s">
        <v>155</v>
      </c>
      <c r="B22" s="11">
        <v>7233</v>
      </c>
    </row>
    <row r="23" spans="1:2" hidden="1" outlineLevel="2" x14ac:dyDescent="0.25">
      <c r="A23" s="53" t="s">
        <v>156</v>
      </c>
      <c r="B23" s="11">
        <v>47550</v>
      </c>
    </row>
    <row r="24" spans="1:2" hidden="1" outlineLevel="2" x14ac:dyDescent="0.25">
      <c r="A24" s="53" t="s">
        <v>157</v>
      </c>
      <c r="B24" s="11">
        <v>52840</v>
      </c>
    </row>
    <row r="25" spans="1:2" hidden="1" outlineLevel="2" x14ac:dyDescent="0.25">
      <c r="A25" s="53" t="s">
        <v>158</v>
      </c>
      <c r="B25" s="11">
        <v>128059</v>
      </c>
    </row>
    <row r="26" spans="1:2" hidden="1" outlineLevel="2" x14ac:dyDescent="0.25">
      <c r="A26" s="53" t="s">
        <v>159</v>
      </c>
      <c r="B26" s="11">
        <v>1855</v>
      </c>
    </row>
    <row r="27" spans="1:2" hidden="1" outlineLevel="2" x14ac:dyDescent="0.25">
      <c r="A27" s="53" t="s">
        <v>160</v>
      </c>
      <c r="B27" s="11">
        <v>500</v>
      </c>
    </row>
    <row r="28" spans="1:2" hidden="1" outlineLevel="2" x14ac:dyDescent="0.25">
      <c r="A28" s="53" t="s">
        <v>202</v>
      </c>
      <c r="B28" s="11">
        <v>40000</v>
      </c>
    </row>
    <row r="29" spans="1:2" hidden="1" outlineLevel="2" x14ac:dyDescent="0.25">
      <c r="A29" s="53" t="s">
        <v>195</v>
      </c>
      <c r="B29" s="11">
        <v>250000</v>
      </c>
    </row>
    <row r="30" spans="1:2" hidden="1" outlineLevel="2" x14ac:dyDescent="0.25">
      <c r="A30" s="53" t="s">
        <v>162</v>
      </c>
      <c r="B30" s="11">
        <v>1950</v>
      </c>
    </row>
    <row r="31" spans="1:2" hidden="1" outlineLevel="2" x14ac:dyDescent="0.25">
      <c r="A31" s="53" t="s">
        <v>163</v>
      </c>
      <c r="B31" s="11">
        <v>2700</v>
      </c>
    </row>
    <row r="32" spans="1:2" hidden="1" outlineLevel="2" x14ac:dyDescent="0.25">
      <c r="A32" s="53" t="s">
        <v>46</v>
      </c>
      <c r="B32" s="11">
        <v>2000</v>
      </c>
    </row>
    <row r="33" spans="1:2" hidden="1" outlineLevel="2" x14ac:dyDescent="0.25">
      <c r="A33" s="53" t="s">
        <v>166</v>
      </c>
      <c r="B33" s="11">
        <v>0</v>
      </c>
    </row>
    <row r="34" spans="1:2" hidden="1" outlineLevel="2" x14ac:dyDescent="0.25">
      <c r="A34" s="53" t="s">
        <v>167</v>
      </c>
      <c r="B34" s="11">
        <v>12000</v>
      </c>
    </row>
    <row r="35" spans="1:2" hidden="1" outlineLevel="2" x14ac:dyDescent="0.25">
      <c r="A35" s="53" t="s">
        <v>168</v>
      </c>
      <c r="B35" s="11">
        <v>1500</v>
      </c>
    </row>
    <row r="36" spans="1:2" hidden="1" outlineLevel="2" x14ac:dyDescent="0.25">
      <c r="A36" s="53" t="s">
        <v>169</v>
      </c>
      <c r="B36" s="11">
        <v>14850</v>
      </c>
    </row>
    <row r="37" spans="1:2" hidden="1" outlineLevel="2" x14ac:dyDescent="0.25">
      <c r="A37" s="53" t="s">
        <v>172</v>
      </c>
      <c r="B37" s="11">
        <v>100</v>
      </c>
    </row>
    <row r="38" spans="1:2" hidden="1" outlineLevel="2" x14ac:dyDescent="0.25">
      <c r="A38" s="53" t="s">
        <v>179</v>
      </c>
      <c r="B38" s="11">
        <v>100</v>
      </c>
    </row>
    <row r="39" spans="1:2" hidden="1" outlineLevel="2" x14ac:dyDescent="0.25">
      <c r="A39" s="53" t="s">
        <v>170</v>
      </c>
      <c r="B39" s="11">
        <v>1500</v>
      </c>
    </row>
    <row r="40" spans="1:2" hidden="1" outlineLevel="2" x14ac:dyDescent="0.25">
      <c r="A40" s="53" t="s">
        <v>171</v>
      </c>
      <c r="B40" s="11">
        <v>1200</v>
      </c>
    </row>
    <row r="41" spans="1:2" hidden="1" outlineLevel="2" x14ac:dyDescent="0.25">
      <c r="A41" s="53" t="s">
        <v>174</v>
      </c>
      <c r="B41" s="11">
        <v>800</v>
      </c>
    </row>
    <row r="42" spans="1:2" hidden="1" outlineLevel="2" x14ac:dyDescent="0.25">
      <c r="A42" s="53" t="s">
        <v>175</v>
      </c>
      <c r="B42" s="11">
        <v>500</v>
      </c>
    </row>
    <row r="43" spans="1:2" hidden="1" outlineLevel="2" x14ac:dyDescent="0.25">
      <c r="A43" s="53"/>
      <c r="B43" s="11"/>
    </row>
    <row r="44" spans="1:2" hidden="1" outlineLevel="2" x14ac:dyDescent="0.25">
      <c r="A44" s="54" t="s">
        <v>196</v>
      </c>
      <c r="B44" s="12">
        <f>SUM(B20:B42)</f>
        <v>1251677</v>
      </c>
    </row>
    <row r="45" spans="1:2" hidden="1" outlineLevel="2" x14ac:dyDescent="0.25">
      <c r="A45" s="17"/>
      <c r="B45" s="11"/>
    </row>
    <row r="46" spans="1:2" hidden="1" outlineLevel="2" x14ac:dyDescent="0.25">
      <c r="A46" s="53" t="s">
        <v>152</v>
      </c>
      <c r="B46" s="11">
        <v>335154</v>
      </c>
    </row>
    <row r="47" spans="1:2" hidden="1" outlineLevel="2" x14ac:dyDescent="0.25">
      <c r="A47" s="53" t="s">
        <v>176</v>
      </c>
      <c r="B47" s="11">
        <v>200</v>
      </c>
    </row>
    <row r="48" spans="1:2" hidden="1" outlineLevel="2" x14ac:dyDescent="0.25">
      <c r="A48" s="53" t="s">
        <v>153</v>
      </c>
      <c r="B48" s="11">
        <v>1796</v>
      </c>
    </row>
    <row r="49" spans="1:2" hidden="1" outlineLevel="2" x14ac:dyDescent="0.25">
      <c r="A49" s="53" t="s">
        <v>154</v>
      </c>
      <c r="B49" s="11">
        <v>552</v>
      </c>
    </row>
    <row r="50" spans="1:2" hidden="1" outlineLevel="2" x14ac:dyDescent="0.25">
      <c r="A50" s="53" t="s">
        <v>155</v>
      </c>
      <c r="B50" s="11">
        <v>500</v>
      </c>
    </row>
    <row r="51" spans="1:2" hidden="1" outlineLevel="2" x14ac:dyDescent="0.25">
      <c r="A51" s="53" t="s">
        <v>156</v>
      </c>
      <c r="B51" s="11">
        <v>47550</v>
      </c>
    </row>
    <row r="52" spans="1:2" hidden="1" outlineLevel="2" x14ac:dyDescent="0.25">
      <c r="A52" s="53" t="s">
        <v>157</v>
      </c>
      <c r="B52" s="11">
        <v>26102</v>
      </c>
    </row>
    <row r="53" spans="1:2" hidden="1" outlineLevel="2" x14ac:dyDescent="0.25">
      <c r="A53" s="53" t="s">
        <v>158</v>
      </c>
      <c r="B53" s="11">
        <v>63547</v>
      </c>
    </row>
    <row r="54" spans="1:2" hidden="1" outlineLevel="2" x14ac:dyDescent="0.25">
      <c r="A54" s="53" t="s">
        <v>159</v>
      </c>
      <c r="B54" s="11">
        <v>1029</v>
      </c>
    </row>
    <row r="55" spans="1:2" hidden="1" outlineLevel="2" x14ac:dyDescent="0.25">
      <c r="A55" s="53" t="s">
        <v>202</v>
      </c>
      <c r="B55" s="11">
        <v>1000</v>
      </c>
    </row>
    <row r="56" spans="1:2" hidden="1" outlineLevel="2" x14ac:dyDescent="0.25">
      <c r="A56" s="53" t="s">
        <v>162</v>
      </c>
      <c r="B56" s="11">
        <v>2050</v>
      </c>
    </row>
    <row r="57" spans="1:2" hidden="1" outlineLevel="2" x14ac:dyDescent="0.25">
      <c r="A57" s="53" t="s">
        <v>197</v>
      </c>
      <c r="B57" s="11">
        <v>6900</v>
      </c>
    </row>
    <row r="58" spans="1:2" hidden="1" outlineLevel="2" x14ac:dyDescent="0.25">
      <c r="A58" s="53" t="s">
        <v>164</v>
      </c>
      <c r="B58" s="11">
        <v>21000</v>
      </c>
    </row>
    <row r="59" spans="1:2" hidden="1" outlineLevel="2" x14ac:dyDescent="0.25">
      <c r="A59" s="53" t="s">
        <v>165</v>
      </c>
      <c r="B59" s="11">
        <v>10000</v>
      </c>
    </row>
    <row r="60" spans="1:2" hidden="1" outlineLevel="2" x14ac:dyDescent="0.25">
      <c r="A60" s="53" t="s">
        <v>166</v>
      </c>
      <c r="B60" s="11">
        <v>400</v>
      </c>
    </row>
    <row r="61" spans="1:2" hidden="1" outlineLevel="2" x14ac:dyDescent="0.25">
      <c r="A61" s="53" t="s">
        <v>167</v>
      </c>
      <c r="B61" s="11">
        <v>10900</v>
      </c>
    </row>
    <row r="62" spans="1:2" hidden="1" outlineLevel="2" x14ac:dyDescent="0.25">
      <c r="A62" s="53" t="s">
        <v>168</v>
      </c>
      <c r="B62" s="11">
        <v>0</v>
      </c>
    </row>
    <row r="63" spans="1:2" hidden="1" outlineLevel="2" x14ac:dyDescent="0.25">
      <c r="A63" s="53" t="s">
        <v>169</v>
      </c>
      <c r="B63" s="11">
        <v>800</v>
      </c>
    </row>
    <row r="64" spans="1:2" hidden="1" outlineLevel="2" x14ac:dyDescent="0.25">
      <c r="A64" s="53" t="s">
        <v>179</v>
      </c>
      <c r="B64" s="11">
        <v>17600</v>
      </c>
    </row>
    <row r="65" spans="1:4" hidden="1" outlineLevel="2" x14ac:dyDescent="0.25">
      <c r="A65" s="53" t="s">
        <v>170</v>
      </c>
      <c r="B65" s="11">
        <v>2500</v>
      </c>
    </row>
    <row r="66" spans="1:4" hidden="1" outlineLevel="2" x14ac:dyDescent="0.25">
      <c r="A66" s="53" t="s">
        <v>171</v>
      </c>
      <c r="B66" s="11">
        <v>1000</v>
      </c>
    </row>
    <row r="67" spans="1:4" hidden="1" outlineLevel="2" x14ac:dyDescent="0.25">
      <c r="A67" s="53" t="s">
        <v>172</v>
      </c>
      <c r="B67" s="11">
        <v>600</v>
      </c>
    </row>
    <row r="68" spans="1:4" hidden="1" outlineLevel="2" x14ac:dyDescent="0.25">
      <c r="A68" s="53" t="s">
        <v>174</v>
      </c>
      <c r="B68" s="11">
        <v>800</v>
      </c>
    </row>
    <row r="69" spans="1:4" hidden="1" outlineLevel="2" x14ac:dyDescent="0.25">
      <c r="A69" s="53" t="s">
        <v>198</v>
      </c>
      <c r="B69" s="11">
        <v>26000</v>
      </c>
    </row>
    <row r="70" spans="1:4" hidden="1" outlineLevel="2" x14ac:dyDescent="0.25">
      <c r="A70" s="53" t="s">
        <v>199</v>
      </c>
      <c r="B70" s="11">
        <v>700</v>
      </c>
    </row>
    <row r="71" spans="1:4" hidden="1" outlineLevel="2" x14ac:dyDescent="0.25">
      <c r="A71" s="53" t="s">
        <v>200</v>
      </c>
      <c r="B71" s="11">
        <v>41550</v>
      </c>
    </row>
    <row r="72" spans="1:4" hidden="1" outlineLevel="2" x14ac:dyDescent="0.25">
      <c r="A72" s="53"/>
      <c r="B72" s="11"/>
    </row>
    <row r="73" spans="1:4" hidden="1" outlineLevel="2" x14ac:dyDescent="0.25">
      <c r="A73" s="54" t="s">
        <v>201</v>
      </c>
      <c r="B73" s="12">
        <f>SUM(B46:B71)</f>
        <v>620230</v>
      </c>
    </row>
    <row r="74" spans="1:4" hidden="1" outlineLevel="2" x14ac:dyDescent="0.25">
      <c r="A74" s="17"/>
      <c r="B74" s="11"/>
    </row>
    <row r="75" spans="1:4" hidden="1" outlineLevel="2" x14ac:dyDescent="0.25">
      <c r="A75" s="53" t="s">
        <v>152</v>
      </c>
      <c r="B75" s="11">
        <v>825305</v>
      </c>
    </row>
    <row r="76" spans="1:4" hidden="1" outlineLevel="2" x14ac:dyDescent="0.25">
      <c r="A76" s="53" t="s">
        <v>153</v>
      </c>
      <c r="B76" s="11">
        <v>5500</v>
      </c>
    </row>
    <row r="77" spans="1:4" hidden="1" outlineLevel="2" x14ac:dyDescent="0.25">
      <c r="A77" s="53" t="s">
        <v>155</v>
      </c>
      <c r="B77" s="11">
        <v>22074</v>
      </c>
      <c r="C77" s="109"/>
      <c r="D77" s="110"/>
    </row>
    <row r="78" spans="1:4" hidden="1" outlineLevel="2" x14ac:dyDescent="0.25">
      <c r="A78" s="53" t="s">
        <v>156</v>
      </c>
      <c r="B78" s="11">
        <v>38040</v>
      </c>
    </row>
    <row r="79" spans="1:4" hidden="1" outlineLevel="2" x14ac:dyDescent="0.25">
      <c r="A79" s="53" t="s">
        <v>157</v>
      </c>
      <c r="B79" s="11">
        <v>54173</v>
      </c>
    </row>
    <row r="80" spans="1:4" hidden="1" outlineLevel="2" x14ac:dyDescent="0.25">
      <c r="A80" s="53" t="s">
        <v>158</v>
      </c>
      <c r="B80" s="11">
        <v>155812</v>
      </c>
    </row>
    <row r="81" spans="1:2" hidden="1" outlineLevel="2" x14ac:dyDescent="0.25">
      <c r="A81" s="53" t="s">
        <v>159</v>
      </c>
      <c r="B81" s="11">
        <v>2418</v>
      </c>
    </row>
    <row r="82" spans="1:2" hidden="1" outlineLevel="2" x14ac:dyDescent="0.25">
      <c r="A82" s="53" t="s">
        <v>160</v>
      </c>
      <c r="B82" s="11">
        <v>300</v>
      </c>
    </row>
    <row r="83" spans="1:2" hidden="1" outlineLevel="2" x14ac:dyDescent="0.25">
      <c r="A83" s="53" t="s">
        <v>162</v>
      </c>
      <c r="B83" s="11">
        <v>1570</v>
      </c>
    </row>
    <row r="84" spans="1:2" hidden="1" outlineLevel="2" x14ac:dyDescent="0.25">
      <c r="A84" s="53" t="s">
        <v>163</v>
      </c>
      <c r="B84" s="11">
        <v>2350</v>
      </c>
    </row>
    <row r="85" spans="1:2" hidden="1" outlineLevel="2" x14ac:dyDescent="0.25">
      <c r="A85" s="53" t="s">
        <v>164</v>
      </c>
      <c r="B85" s="11">
        <v>3150</v>
      </c>
    </row>
    <row r="86" spans="1:2" hidden="1" outlineLevel="2" x14ac:dyDescent="0.25">
      <c r="A86" s="53" t="s">
        <v>165</v>
      </c>
      <c r="B86" s="11">
        <v>1000</v>
      </c>
    </row>
    <row r="87" spans="1:2" hidden="1" outlineLevel="2" x14ac:dyDescent="0.25">
      <c r="A87" s="53" t="s">
        <v>166</v>
      </c>
      <c r="B87" s="11">
        <v>550</v>
      </c>
    </row>
    <row r="88" spans="1:2" hidden="1" outlineLevel="2" x14ac:dyDescent="0.25">
      <c r="A88" s="53" t="s">
        <v>167</v>
      </c>
      <c r="B88" s="11">
        <v>22000</v>
      </c>
    </row>
    <row r="89" spans="1:2" hidden="1" outlineLevel="2" x14ac:dyDescent="0.25">
      <c r="A89" s="53" t="s">
        <v>168</v>
      </c>
      <c r="B89" s="11">
        <v>1000</v>
      </c>
    </row>
    <row r="90" spans="1:2" hidden="1" outlineLevel="2" x14ac:dyDescent="0.25">
      <c r="A90" s="53" t="s">
        <v>169</v>
      </c>
      <c r="B90" s="11">
        <v>9500</v>
      </c>
    </row>
    <row r="91" spans="1:2" hidden="1" outlineLevel="2" x14ac:dyDescent="0.25">
      <c r="A91" s="53" t="s">
        <v>179</v>
      </c>
      <c r="B91" s="11">
        <v>66450</v>
      </c>
    </row>
    <row r="92" spans="1:2" hidden="1" outlineLevel="2" x14ac:dyDescent="0.25">
      <c r="A92" s="53" t="s">
        <v>170</v>
      </c>
      <c r="B92" s="11">
        <v>1500</v>
      </c>
    </row>
    <row r="93" spans="1:2" hidden="1" outlineLevel="2" x14ac:dyDescent="0.25">
      <c r="A93" s="53" t="s">
        <v>171</v>
      </c>
      <c r="B93" s="11">
        <v>400</v>
      </c>
    </row>
    <row r="94" spans="1:2" hidden="1" outlineLevel="2" x14ac:dyDescent="0.25">
      <c r="A94" s="53" t="s">
        <v>172</v>
      </c>
      <c r="B94" s="11">
        <v>950</v>
      </c>
    </row>
    <row r="95" spans="1:2" hidden="1" outlineLevel="2" x14ac:dyDescent="0.25">
      <c r="A95" s="53" t="s">
        <v>173</v>
      </c>
      <c r="B95" s="11">
        <v>0</v>
      </c>
    </row>
    <row r="96" spans="1:2" hidden="1" outlineLevel="2" x14ac:dyDescent="0.25">
      <c r="A96" s="53" t="s">
        <v>174</v>
      </c>
      <c r="B96" s="11">
        <v>7500</v>
      </c>
    </row>
    <row r="97" spans="1:2" hidden="1" outlineLevel="2" x14ac:dyDescent="0.25">
      <c r="A97" s="53" t="s">
        <v>183</v>
      </c>
      <c r="B97" s="11">
        <v>0</v>
      </c>
    </row>
    <row r="98" spans="1:2" hidden="1" outlineLevel="2" x14ac:dyDescent="0.25">
      <c r="A98" s="53" t="s">
        <v>175</v>
      </c>
      <c r="B98" s="11">
        <v>0</v>
      </c>
    </row>
    <row r="99" spans="1:2" hidden="1" outlineLevel="2" x14ac:dyDescent="0.25">
      <c r="A99" s="53" t="s">
        <v>184</v>
      </c>
      <c r="B99" s="11">
        <v>250</v>
      </c>
    </row>
    <row r="100" spans="1:2" hidden="1" outlineLevel="2" x14ac:dyDescent="0.25">
      <c r="A100" s="53"/>
      <c r="B100" s="11"/>
    </row>
    <row r="101" spans="1:2" hidden="1" outlineLevel="2" x14ac:dyDescent="0.25">
      <c r="A101" s="54" t="s">
        <v>203</v>
      </c>
      <c r="B101" s="12">
        <f>SUM(B75:B99)</f>
        <v>1221792</v>
      </c>
    </row>
    <row r="102" spans="1:2" hidden="1" outlineLevel="2" x14ac:dyDescent="0.25">
      <c r="A102" s="17"/>
      <c r="B102" s="11"/>
    </row>
    <row r="103" spans="1:2" hidden="1" outlineLevel="2" x14ac:dyDescent="0.25">
      <c r="A103" s="53" t="s">
        <v>152</v>
      </c>
      <c r="B103" s="11">
        <v>389175</v>
      </c>
    </row>
    <row r="104" spans="1:2" hidden="1" outlineLevel="2" x14ac:dyDescent="0.25">
      <c r="A104" s="53" t="s">
        <v>153</v>
      </c>
      <c r="B104" s="11">
        <v>3700</v>
      </c>
    </row>
    <row r="105" spans="1:2" hidden="1" outlineLevel="2" x14ac:dyDescent="0.25">
      <c r="A105" s="53" t="s">
        <v>155</v>
      </c>
      <c r="B105" s="11">
        <v>6100</v>
      </c>
    </row>
    <row r="106" spans="1:2" hidden="1" outlineLevel="2" x14ac:dyDescent="0.25">
      <c r="A106" s="53" t="s">
        <v>156</v>
      </c>
      <c r="B106" s="11">
        <v>38040</v>
      </c>
    </row>
    <row r="107" spans="1:2" hidden="1" outlineLevel="2" x14ac:dyDescent="0.25">
      <c r="A107" s="53" t="s">
        <v>157</v>
      </c>
      <c r="B107" s="11">
        <v>30087</v>
      </c>
    </row>
    <row r="108" spans="1:2" hidden="1" outlineLevel="2" x14ac:dyDescent="0.25">
      <c r="A108" s="53" t="s">
        <v>158</v>
      </c>
      <c r="B108" s="11">
        <v>72931</v>
      </c>
    </row>
    <row r="109" spans="1:2" hidden="1" outlineLevel="2" x14ac:dyDescent="0.25">
      <c r="A109" s="53" t="s">
        <v>159</v>
      </c>
      <c r="B109" s="11">
        <v>2742</v>
      </c>
    </row>
    <row r="110" spans="1:2" hidden="1" outlineLevel="2" x14ac:dyDescent="0.25">
      <c r="A110" s="53" t="s">
        <v>186</v>
      </c>
      <c r="B110" s="11">
        <v>0</v>
      </c>
    </row>
    <row r="111" spans="1:2" hidden="1" outlineLevel="2" x14ac:dyDescent="0.25">
      <c r="A111" s="53" t="s">
        <v>160</v>
      </c>
      <c r="B111" s="11">
        <v>300</v>
      </c>
    </row>
    <row r="112" spans="1:2" hidden="1" outlineLevel="2" x14ac:dyDescent="0.25">
      <c r="A112" s="53" t="s">
        <v>192</v>
      </c>
      <c r="B112" s="11">
        <v>168524</v>
      </c>
    </row>
    <row r="113" spans="1:8" hidden="1" outlineLevel="2" x14ac:dyDescent="0.25">
      <c r="A113" s="53" t="s">
        <v>162</v>
      </c>
      <c r="B113" s="11">
        <v>1600</v>
      </c>
      <c r="H113" s="55"/>
    </row>
    <row r="114" spans="1:8" hidden="1" outlineLevel="2" x14ac:dyDescent="0.25">
      <c r="A114" s="53" t="s">
        <v>204</v>
      </c>
      <c r="B114" s="11">
        <v>0</v>
      </c>
    </row>
    <row r="115" spans="1:8" hidden="1" outlineLevel="2" x14ac:dyDescent="0.25">
      <c r="A115" s="53" t="s">
        <v>163</v>
      </c>
      <c r="B115" s="11">
        <v>4000</v>
      </c>
    </row>
    <row r="116" spans="1:8" hidden="1" outlineLevel="2" x14ac:dyDescent="0.25">
      <c r="A116" s="53" t="s">
        <v>164</v>
      </c>
      <c r="B116" s="11">
        <v>500</v>
      </c>
    </row>
    <row r="117" spans="1:8" hidden="1" outlineLevel="2" x14ac:dyDescent="0.25">
      <c r="A117" s="53" t="s">
        <v>205</v>
      </c>
      <c r="B117" s="11">
        <v>3500</v>
      </c>
    </row>
    <row r="118" spans="1:8" hidden="1" outlineLevel="2" x14ac:dyDescent="0.25">
      <c r="A118" s="53" t="s">
        <v>206</v>
      </c>
      <c r="B118" s="11">
        <v>2000</v>
      </c>
    </row>
    <row r="119" spans="1:8" hidden="1" outlineLevel="2" x14ac:dyDescent="0.25">
      <c r="A119" s="53" t="s">
        <v>166</v>
      </c>
      <c r="B119" s="11">
        <v>500</v>
      </c>
    </row>
    <row r="120" spans="1:8" hidden="1" outlineLevel="2" x14ac:dyDescent="0.25">
      <c r="A120" s="53" t="s">
        <v>167</v>
      </c>
      <c r="B120" s="11">
        <v>6000</v>
      </c>
    </row>
    <row r="121" spans="1:8" hidden="1" outlineLevel="2" x14ac:dyDescent="0.25">
      <c r="A121" s="53" t="s">
        <v>168</v>
      </c>
      <c r="B121" s="11">
        <v>200</v>
      </c>
    </row>
    <row r="122" spans="1:8" hidden="1" outlineLevel="2" x14ac:dyDescent="0.25">
      <c r="A122" s="53" t="s">
        <v>180</v>
      </c>
      <c r="B122" s="11">
        <v>3600</v>
      </c>
    </row>
    <row r="123" spans="1:8" hidden="1" outlineLevel="2" x14ac:dyDescent="0.25">
      <c r="A123" s="53" t="s">
        <v>179</v>
      </c>
      <c r="B123" s="11">
        <v>67800</v>
      </c>
    </row>
    <row r="124" spans="1:8" hidden="1" outlineLevel="2" x14ac:dyDescent="0.25">
      <c r="A124" s="53" t="s">
        <v>170</v>
      </c>
      <c r="B124" s="11">
        <v>500</v>
      </c>
    </row>
    <row r="125" spans="1:8" hidden="1" outlineLevel="2" x14ac:dyDescent="0.25">
      <c r="A125" s="53" t="s">
        <v>171</v>
      </c>
      <c r="B125" s="11">
        <v>500</v>
      </c>
    </row>
    <row r="126" spans="1:8" hidden="1" outlineLevel="2" x14ac:dyDescent="0.25">
      <c r="A126" s="53" t="s">
        <v>172</v>
      </c>
      <c r="B126" s="11">
        <v>49800</v>
      </c>
    </row>
    <row r="127" spans="1:8" hidden="1" outlineLevel="2" x14ac:dyDescent="0.25">
      <c r="A127" s="53" t="s">
        <v>174</v>
      </c>
      <c r="B127" s="11">
        <v>700</v>
      </c>
    </row>
    <row r="128" spans="1:8" hidden="1" outlineLevel="2" x14ac:dyDescent="0.25">
      <c r="A128" s="53" t="s">
        <v>453</v>
      </c>
      <c r="B128" s="11">
        <v>2317</v>
      </c>
    </row>
    <row r="129" spans="1:2" hidden="1" outlineLevel="2" x14ac:dyDescent="0.25">
      <c r="A129" s="53" t="s">
        <v>182</v>
      </c>
      <c r="B129" s="11">
        <v>7000</v>
      </c>
    </row>
    <row r="130" spans="1:2" hidden="1" outlineLevel="2" x14ac:dyDescent="0.25">
      <c r="A130" s="53" t="s">
        <v>263</v>
      </c>
      <c r="B130" s="11">
        <v>1883</v>
      </c>
    </row>
    <row r="131" spans="1:2" hidden="1" outlineLevel="2" x14ac:dyDescent="0.25">
      <c r="A131" s="53"/>
      <c r="B131" s="11"/>
    </row>
    <row r="132" spans="1:2" hidden="1" outlineLevel="2" x14ac:dyDescent="0.25">
      <c r="A132" s="54" t="s">
        <v>207</v>
      </c>
      <c r="B132" s="12">
        <f>SUM(B103:B130)</f>
        <v>863999</v>
      </c>
    </row>
    <row r="133" spans="1:2" hidden="1" outlineLevel="2" x14ac:dyDescent="0.25">
      <c r="A133" s="17"/>
      <c r="B133" s="11"/>
    </row>
    <row r="134" spans="1:2" hidden="1" outlineLevel="2" x14ac:dyDescent="0.25">
      <c r="A134" s="53" t="s">
        <v>152</v>
      </c>
      <c r="B134" s="11">
        <v>496295</v>
      </c>
    </row>
    <row r="135" spans="1:2" hidden="1" outlineLevel="2" x14ac:dyDescent="0.25">
      <c r="A135" s="53" t="s">
        <v>153</v>
      </c>
      <c r="B135" s="11">
        <v>2100</v>
      </c>
    </row>
    <row r="136" spans="1:2" hidden="1" outlineLevel="2" x14ac:dyDescent="0.25">
      <c r="A136" s="53" t="s">
        <v>155</v>
      </c>
      <c r="B136" s="11">
        <v>7900</v>
      </c>
    </row>
    <row r="137" spans="1:2" hidden="1" outlineLevel="2" x14ac:dyDescent="0.25">
      <c r="A137" s="53" t="s">
        <v>156</v>
      </c>
      <c r="B137" s="11">
        <v>57060</v>
      </c>
    </row>
    <row r="138" spans="1:2" hidden="1" outlineLevel="2" x14ac:dyDescent="0.25">
      <c r="A138" s="53" t="s">
        <v>157</v>
      </c>
      <c r="B138" s="11">
        <v>37590</v>
      </c>
    </row>
    <row r="139" spans="1:2" hidden="1" outlineLevel="2" x14ac:dyDescent="0.25">
      <c r="A139" s="53" t="s">
        <v>158</v>
      </c>
      <c r="B139" s="11">
        <v>94498</v>
      </c>
    </row>
    <row r="140" spans="1:2" hidden="1" outlineLevel="2" x14ac:dyDescent="0.25">
      <c r="A140" s="53" t="s">
        <v>159</v>
      </c>
      <c r="B140" s="11">
        <v>1569</v>
      </c>
    </row>
    <row r="141" spans="1:2" hidden="1" outlineLevel="2" x14ac:dyDescent="0.25">
      <c r="A141" s="53" t="s">
        <v>202</v>
      </c>
      <c r="B141" s="11">
        <v>25000</v>
      </c>
    </row>
    <row r="142" spans="1:2" hidden="1" outlineLevel="2" x14ac:dyDescent="0.25">
      <c r="A142" s="53" t="s">
        <v>162</v>
      </c>
      <c r="B142" s="11">
        <v>2300</v>
      </c>
    </row>
    <row r="143" spans="1:2" hidden="1" outlineLevel="2" x14ac:dyDescent="0.25">
      <c r="A143" s="53" t="s">
        <v>208</v>
      </c>
      <c r="B143" s="11">
        <v>9000</v>
      </c>
    </row>
    <row r="144" spans="1:2" hidden="1" outlineLevel="2" x14ac:dyDescent="0.25">
      <c r="A144" s="53" t="s">
        <v>165</v>
      </c>
      <c r="B144" s="11">
        <v>37950</v>
      </c>
    </row>
    <row r="145" spans="1:11" hidden="1" outlineLevel="2" x14ac:dyDescent="0.25">
      <c r="A145" s="53" t="s">
        <v>166</v>
      </c>
      <c r="B145" s="11">
        <v>5000</v>
      </c>
    </row>
    <row r="146" spans="1:11" hidden="1" outlineLevel="2" x14ac:dyDescent="0.25">
      <c r="A146" s="53" t="s">
        <v>167</v>
      </c>
      <c r="B146" s="11">
        <v>16000</v>
      </c>
    </row>
    <row r="147" spans="1:11" hidden="1" outlineLevel="2" x14ac:dyDescent="0.25">
      <c r="A147" s="53" t="s">
        <v>169</v>
      </c>
      <c r="B147" s="11">
        <v>1000</v>
      </c>
    </row>
    <row r="148" spans="1:11" hidden="1" outlineLevel="2" x14ac:dyDescent="0.25">
      <c r="A148" s="53" t="s">
        <v>179</v>
      </c>
      <c r="B148" s="11">
        <v>105900</v>
      </c>
    </row>
    <row r="149" spans="1:11" hidden="1" outlineLevel="2" x14ac:dyDescent="0.25">
      <c r="A149" s="53" t="s">
        <v>170</v>
      </c>
      <c r="B149" s="11">
        <v>1000</v>
      </c>
    </row>
    <row r="150" spans="1:11" hidden="1" outlineLevel="2" x14ac:dyDescent="0.25">
      <c r="A150" s="53" t="s">
        <v>171</v>
      </c>
      <c r="B150" s="11">
        <v>250</v>
      </c>
    </row>
    <row r="151" spans="1:11" hidden="1" outlineLevel="2" x14ac:dyDescent="0.25">
      <c r="A151" s="53" t="s">
        <v>172</v>
      </c>
      <c r="B151" s="11">
        <v>3750</v>
      </c>
    </row>
    <row r="152" spans="1:11" hidden="1" outlineLevel="2" x14ac:dyDescent="0.25">
      <c r="A152" s="53" t="s">
        <v>193</v>
      </c>
      <c r="B152" s="11">
        <v>6000</v>
      </c>
    </row>
    <row r="153" spans="1:11" hidden="1" outlineLevel="2" x14ac:dyDescent="0.25">
      <c r="A153" s="53" t="s">
        <v>200</v>
      </c>
      <c r="B153" s="11">
        <v>79219</v>
      </c>
    </row>
    <row r="154" spans="1:11" hidden="1" outlineLevel="2" x14ac:dyDescent="0.25">
      <c r="A154" s="53"/>
      <c r="B154" s="11"/>
    </row>
    <row r="155" spans="1:11" hidden="1" outlineLevel="2" x14ac:dyDescent="0.25">
      <c r="A155" s="54" t="s">
        <v>209</v>
      </c>
      <c r="B155" s="12">
        <f>SUM(B134:B153)</f>
        <v>989381</v>
      </c>
    </row>
    <row r="156" spans="1:11" hidden="1" outlineLevel="2" x14ac:dyDescent="0.25">
      <c r="A156" s="17"/>
      <c r="B156" s="11"/>
    </row>
    <row r="157" spans="1:11" hidden="1" outlineLevel="2" x14ac:dyDescent="0.25">
      <c r="A157" s="53" t="s">
        <v>152</v>
      </c>
      <c r="B157" s="11">
        <v>787836</v>
      </c>
      <c r="C157" s="111"/>
      <c r="D157" s="111"/>
      <c r="E157" s="111"/>
      <c r="F157" s="111"/>
      <c r="G157" s="111"/>
      <c r="H157" s="111"/>
      <c r="I157" s="111"/>
      <c r="J157" s="111"/>
      <c r="K157" s="111"/>
    </row>
    <row r="158" spans="1:11" hidden="1" outlineLevel="2" x14ac:dyDescent="0.25">
      <c r="A158" s="53" t="s">
        <v>176</v>
      </c>
      <c r="B158" s="11">
        <v>1000</v>
      </c>
    </row>
    <row r="159" spans="1:11" hidden="1" outlineLevel="2" x14ac:dyDescent="0.25">
      <c r="A159" s="53" t="s">
        <v>153</v>
      </c>
      <c r="B159" s="11">
        <v>6000</v>
      </c>
    </row>
    <row r="160" spans="1:11" hidden="1" outlineLevel="2" x14ac:dyDescent="0.25">
      <c r="A160" s="53" t="s">
        <v>155</v>
      </c>
      <c r="B160" s="11">
        <v>8000</v>
      </c>
    </row>
    <row r="161" spans="1:2" hidden="1" outlineLevel="2" x14ac:dyDescent="0.25">
      <c r="A161" s="53" t="s">
        <v>156</v>
      </c>
      <c r="B161" s="11">
        <v>95100</v>
      </c>
    </row>
    <row r="162" spans="1:2" hidden="1" outlineLevel="2" x14ac:dyDescent="0.25">
      <c r="A162" s="53" t="s">
        <v>157</v>
      </c>
      <c r="B162" s="11">
        <v>61568</v>
      </c>
    </row>
    <row r="163" spans="1:2" hidden="1" outlineLevel="2" x14ac:dyDescent="0.25">
      <c r="A163" s="53" t="s">
        <v>158</v>
      </c>
      <c r="B163" s="11">
        <v>149212</v>
      </c>
    </row>
    <row r="164" spans="1:2" hidden="1" outlineLevel="2" x14ac:dyDescent="0.25">
      <c r="A164" s="53" t="s">
        <v>210</v>
      </c>
      <c r="B164" s="11">
        <v>12000</v>
      </c>
    </row>
    <row r="165" spans="1:2" hidden="1" outlineLevel="2" x14ac:dyDescent="0.25">
      <c r="A165" s="53" t="s">
        <v>159</v>
      </c>
      <c r="B165" s="11">
        <v>2370</v>
      </c>
    </row>
    <row r="166" spans="1:2" hidden="1" outlineLevel="2" x14ac:dyDescent="0.25">
      <c r="A166" s="53" t="s">
        <v>160</v>
      </c>
      <c r="B166" s="11">
        <v>1000</v>
      </c>
    </row>
    <row r="167" spans="1:2" hidden="1" outlineLevel="2" x14ac:dyDescent="0.25">
      <c r="A167" s="53" t="s">
        <v>177</v>
      </c>
      <c r="B167" s="11">
        <v>20000</v>
      </c>
    </row>
    <row r="168" spans="1:2" hidden="1" outlineLevel="2" x14ac:dyDescent="0.25">
      <c r="A168" s="53" t="s">
        <v>186</v>
      </c>
      <c r="B168" s="11">
        <v>0</v>
      </c>
    </row>
    <row r="169" spans="1:2" hidden="1" outlineLevel="2" x14ac:dyDescent="0.25">
      <c r="A169" s="53" t="s">
        <v>161</v>
      </c>
      <c r="B169" s="11">
        <v>50000</v>
      </c>
    </row>
    <row r="170" spans="1:2" hidden="1" outlineLevel="2" x14ac:dyDescent="0.25">
      <c r="A170" s="53" t="s">
        <v>195</v>
      </c>
      <c r="B170" s="11">
        <v>4000</v>
      </c>
    </row>
    <row r="171" spans="1:2" hidden="1" outlineLevel="2" x14ac:dyDescent="0.25">
      <c r="A171" s="53" t="s">
        <v>162</v>
      </c>
      <c r="B171" s="11">
        <v>3100</v>
      </c>
    </row>
    <row r="172" spans="1:2" hidden="1" outlineLevel="2" x14ac:dyDescent="0.25">
      <c r="A172" s="53" t="s">
        <v>163</v>
      </c>
      <c r="B172" s="11">
        <v>6500</v>
      </c>
    </row>
    <row r="173" spans="1:2" hidden="1" outlineLevel="2" x14ac:dyDescent="0.25">
      <c r="A173" s="53" t="s">
        <v>164</v>
      </c>
      <c r="B173" s="11">
        <v>5250</v>
      </c>
    </row>
    <row r="174" spans="1:2" hidden="1" outlineLevel="2" x14ac:dyDescent="0.25">
      <c r="A174" s="53" t="s">
        <v>412</v>
      </c>
      <c r="B174" s="11">
        <v>10000</v>
      </c>
    </row>
    <row r="175" spans="1:2" hidden="1" outlineLevel="2" x14ac:dyDescent="0.25">
      <c r="A175" s="53" t="s">
        <v>165</v>
      </c>
      <c r="B175" s="11">
        <v>3100</v>
      </c>
    </row>
    <row r="176" spans="1:2" hidden="1" outlineLevel="2" x14ac:dyDescent="0.25">
      <c r="A176" s="53" t="s">
        <v>166</v>
      </c>
      <c r="B176" s="11">
        <v>2250</v>
      </c>
    </row>
    <row r="177" spans="1:2" hidden="1" outlineLevel="2" x14ac:dyDescent="0.25">
      <c r="A177" s="53" t="s">
        <v>167</v>
      </c>
      <c r="B177" s="11">
        <v>24200</v>
      </c>
    </row>
    <row r="178" spans="1:2" hidden="1" outlineLevel="2" x14ac:dyDescent="0.25">
      <c r="A178" s="53" t="s">
        <v>169</v>
      </c>
      <c r="B178" s="11">
        <v>2250</v>
      </c>
    </row>
    <row r="179" spans="1:2" hidden="1" outlineLevel="2" x14ac:dyDescent="0.25">
      <c r="A179" s="53" t="s">
        <v>179</v>
      </c>
      <c r="B179" s="11">
        <v>67500</v>
      </c>
    </row>
    <row r="180" spans="1:2" hidden="1" outlineLevel="2" x14ac:dyDescent="0.25">
      <c r="A180" s="53" t="s">
        <v>170</v>
      </c>
      <c r="B180" s="11">
        <v>5000</v>
      </c>
    </row>
    <row r="181" spans="1:2" hidden="1" outlineLevel="2" x14ac:dyDescent="0.25">
      <c r="A181" s="53" t="s">
        <v>171</v>
      </c>
      <c r="B181" s="11">
        <v>500</v>
      </c>
    </row>
    <row r="182" spans="1:2" hidden="1" outlineLevel="2" x14ac:dyDescent="0.25">
      <c r="A182" s="53" t="s">
        <v>172</v>
      </c>
      <c r="B182" s="11">
        <v>1500</v>
      </c>
    </row>
    <row r="183" spans="1:2" hidden="1" outlineLevel="2" x14ac:dyDescent="0.25">
      <c r="A183" s="53" t="s">
        <v>173</v>
      </c>
      <c r="B183" s="11">
        <v>500</v>
      </c>
    </row>
    <row r="184" spans="1:2" hidden="1" outlineLevel="2" x14ac:dyDescent="0.25">
      <c r="A184" s="53" t="s">
        <v>174</v>
      </c>
      <c r="B184" s="11">
        <v>45000</v>
      </c>
    </row>
    <row r="185" spans="1:2" hidden="1" outlineLevel="2" x14ac:dyDescent="0.25">
      <c r="A185" s="53" t="s">
        <v>183</v>
      </c>
      <c r="B185" s="11">
        <v>60800</v>
      </c>
    </row>
    <row r="186" spans="1:2" hidden="1" outlineLevel="2" x14ac:dyDescent="0.25">
      <c r="A186" s="53" t="s">
        <v>181</v>
      </c>
      <c r="B186" s="11">
        <v>10378</v>
      </c>
    </row>
    <row r="187" spans="1:2" hidden="1" outlineLevel="2" x14ac:dyDescent="0.25">
      <c r="A187" s="53" t="s">
        <v>182</v>
      </c>
      <c r="B187" s="11">
        <v>40044</v>
      </c>
    </row>
    <row r="188" spans="1:2" hidden="1" outlineLevel="2" x14ac:dyDescent="0.25">
      <c r="A188" s="53"/>
      <c r="B188" s="11"/>
    </row>
    <row r="189" spans="1:2" hidden="1" outlineLevel="2" x14ac:dyDescent="0.25">
      <c r="A189" s="54" t="s">
        <v>211</v>
      </c>
      <c r="B189" s="12">
        <f>SUM(B157:B187)</f>
        <v>1485958</v>
      </c>
    </row>
    <row r="190" spans="1:2" hidden="1" outlineLevel="2" x14ac:dyDescent="0.25">
      <c r="A190" s="17"/>
      <c r="B190" s="11"/>
    </row>
    <row r="191" spans="1:2" hidden="1" outlineLevel="2" x14ac:dyDescent="0.25">
      <c r="A191" s="53" t="s">
        <v>152</v>
      </c>
      <c r="B191" s="11">
        <v>1348170</v>
      </c>
    </row>
    <row r="192" spans="1:2" hidden="1" outlineLevel="2" x14ac:dyDescent="0.25">
      <c r="A192" s="53" t="s">
        <v>176</v>
      </c>
      <c r="B192" s="11">
        <v>500</v>
      </c>
    </row>
    <row r="193" spans="1:2" hidden="1" outlineLevel="2" x14ac:dyDescent="0.25">
      <c r="A193" s="53" t="s">
        <v>153</v>
      </c>
      <c r="B193" s="11">
        <v>9500</v>
      </c>
    </row>
    <row r="194" spans="1:2" hidden="1" outlineLevel="2" x14ac:dyDescent="0.25">
      <c r="A194" s="53" t="s">
        <v>154</v>
      </c>
      <c r="B194" s="11">
        <v>650</v>
      </c>
    </row>
    <row r="195" spans="1:2" hidden="1" outlineLevel="2" x14ac:dyDescent="0.25">
      <c r="A195" s="53" t="s">
        <v>155</v>
      </c>
      <c r="B195" s="11">
        <v>7600</v>
      </c>
    </row>
    <row r="196" spans="1:2" hidden="1" outlineLevel="2" x14ac:dyDescent="0.25">
      <c r="A196" s="53" t="s">
        <v>156</v>
      </c>
      <c r="B196" s="11">
        <v>142650</v>
      </c>
    </row>
    <row r="197" spans="1:2" hidden="1" outlineLevel="2" x14ac:dyDescent="0.25">
      <c r="A197" s="53" t="s">
        <v>157</v>
      </c>
      <c r="B197" s="11">
        <v>105034</v>
      </c>
    </row>
    <row r="198" spans="1:2" hidden="1" outlineLevel="2" x14ac:dyDescent="0.25">
      <c r="A198" s="53" t="s">
        <v>158</v>
      </c>
      <c r="B198" s="11">
        <v>254550</v>
      </c>
    </row>
    <row r="199" spans="1:2" hidden="1" outlineLevel="2" x14ac:dyDescent="0.25">
      <c r="A199" s="53" t="s">
        <v>159</v>
      </c>
      <c r="B199" s="11">
        <v>4435</v>
      </c>
    </row>
    <row r="200" spans="1:2" hidden="1" outlineLevel="2" x14ac:dyDescent="0.25">
      <c r="A200" s="53" t="s">
        <v>160</v>
      </c>
      <c r="B200" s="11">
        <v>3000</v>
      </c>
    </row>
    <row r="201" spans="1:2" hidden="1" outlineLevel="2" x14ac:dyDescent="0.25">
      <c r="A201" s="53" t="s">
        <v>186</v>
      </c>
      <c r="B201" s="11">
        <v>0</v>
      </c>
    </row>
    <row r="202" spans="1:2" hidden="1" outlineLevel="2" x14ac:dyDescent="0.25">
      <c r="A202" s="53" t="s">
        <v>454</v>
      </c>
      <c r="B202" s="11">
        <v>3000</v>
      </c>
    </row>
    <row r="203" spans="1:2" hidden="1" outlineLevel="2" x14ac:dyDescent="0.25">
      <c r="A203" s="53" t="s">
        <v>162</v>
      </c>
      <c r="B203" s="11">
        <v>2000</v>
      </c>
    </row>
    <row r="204" spans="1:2" hidden="1" outlineLevel="2" x14ac:dyDescent="0.25">
      <c r="A204" s="53" t="s">
        <v>163</v>
      </c>
      <c r="B204" s="11">
        <v>7000</v>
      </c>
    </row>
    <row r="205" spans="1:2" hidden="1" outlineLevel="2" x14ac:dyDescent="0.25">
      <c r="A205" s="53" t="s">
        <v>164</v>
      </c>
      <c r="B205" s="11">
        <v>250</v>
      </c>
    </row>
    <row r="206" spans="1:2" hidden="1" outlineLevel="2" x14ac:dyDescent="0.25">
      <c r="A206" s="53" t="s">
        <v>165</v>
      </c>
      <c r="B206" s="11">
        <v>7000</v>
      </c>
    </row>
    <row r="207" spans="1:2" hidden="1" outlineLevel="2" x14ac:dyDescent="0.25">
      <c r="A207" s="53" t="s">
        <v>166</v>
      </c>
      <c r="B207" s="11">
        <v>2000</v>
      </c>
    </row>
    <row r="208" spans="1:2" hidden="1" outlineLevel="2" x14ac:dyDescent="0.25">
      <c r="A208" s="53" t="s">
        <v>167</v>
      </c>
      <c r="B208" s="11">
        <v>23604</v>
      </c>
    </row>
    <row r="209" spans="1:3" hidden="1" outlineLevel="2" x14ac:dyDescent="0.25">
      <c r="A209" s="53" t="s">
        <v>168</v>
      </c>
      <c r="B209" s="11">
        <v>2000</v>
      </c>
    </row>
    <row r="210" spans="1:3" hidden="1" outlineLevel="2" x14ac:dyDescent="0.25">
      <c r="A210" s="53" t="s">
        <v>169</v>
      </c>
      <c r="B210" s="11">
        <v>3750</v>
      </c>
    </row>
    <row r="211" spans="1:3" hidden="1" outlineLevel="2" x14ac:dyDescent="0.25">
      <c r="A211" s="53" t="s">
        <v>180</v>
      </c>
      <c r="B211" s="11">
        <v>250</v>
      </c>
    </row>
    <row r="212" spans="1:3" hidden="1" outlineLevel="2" x14ac:dyDescent="0.25">
      <c r="A212" s="53" t="s">
        <v>179</v>
      </c>
      <c r="B212" s="11">
        <v>1650</v>
      </c>
    </row>
    <row r="213" spans="1:3" hidden="1" outlineLevel="2" x14ac:dyDescent="0.25">
      <c r="A213" s="53" t="s">
        <v>170</v>
      </c>
      <c r="B213" s="11">
        <v>7000</v>
      </c>
    </row>
    <row r="214" spans="1:3" hidden="1" outlineLevel="2" x14ac:dyDescent="0.25">
      <c r="A214" s="53" t="s">
        <v>171</v>
      </c>
      <c r="B214" s="11">
        <v>4000</v>
      </c>
    </row>
    <row r="215" spans="1:3" hidden="1" outlineLevel="2" x14ac:dyDescent="0.25">
      <c r="A215" s="53" t="s">
        <v>172</v>
      </c>
      <c r="B215" s="11">
        <v>2500</v>
      </c>
    </row>
    <row r="216" spans="1:3" hidden="1" outlineLevel="2" x14ac:dyDescent="0.25">
      <c r="A216" s="53" t="s">
        <v>174</v>
      </c>
      <c r="B216" s="11">
        <v>1400</v>
      </c>
    </row>
    <row r="217" spans="1:3" hidden="1" outlineLevel="2" x14ac:dyDescent="0.25">
      <c r="A217" s="53" t="s">
        <v>183</v>
      </c>
      <c r="B217" s="11">
        <v>100</v>
      </c>
    </row>
    <row r="218" spans="1:3" hidden="1" outlineLevel="2" x14ac:dyDescent="0.25">
      <c r="A218" s="53" t="s">
        <v>212</v>
      </c>
      <c r="B218" s="11">
        <v>2930</v>
      </c>
    </row>
    <row r="219" spans="1:3" hidden="1" outlineLevel="2" x14ac:dyDescent="0.25">
      <c r="A219" s="53" t="s">
        <v>184</v>
      </c>
      <c r="B219" s="11">
        <v>0</v>
      </c>
    </row>
    <row r="220" spans="1:3" hidden="1" outlineLevel="2" x14ac:dyDescent="0.25">
      <c r="A220" s="53" t="s">
        <v>182</v>
      </c>
      <c r="B220" s="11">
        <v>60700</v>
      </c>
    </row>
    <row r="221" spans="1:3" hidden="1" outlineLevel="2" x14ac:dyDescent="0.25">
      <c r="A221" s="53" t="s">
        <v>263</v>
      </c>
      <c r="B221" s="11">
        <v>26000</v>
      </c>
    </row>
    <row r="222" spans="1:3" hidden="1" outlineLevel="2" x14ac:dyDescent="0.25">
      <c r="A222" s="56"/>
      <c r="B222" s="11"/>
    </row>
    <row r="223" spans="1:3" hidden="1" outlineLevel="2" x14ac:dyDescent="0.25">
      <c r="A223" s="54" t="s">
        <v>213</v>
      </c>
      <c r="B223" s="12">
        <f>SUM(B191:B221)</f>
        <v>2033223</v>
      </c>
      <c r="C223" s="109"/>
    </row>
    <row r="224" spans="1:3" hidden="1" outlineLevel="2" x14ac:dyDescent="0.25">
      <c r="A224" s="17"/>
      <c r="B224" s="11"/>
    </row>
    <row r="225" spans="1:2" hidden="1" outlineLevel="2" x14ac:dyDescent="0.25">
      <c r="A225" s="53" t="s">
        <v>152</v>
      </c>
      <c r="B225" s="11">
        <v>219220</v>
      </c>
    </row>
    <row r="226" spans="1:2" hidden="1" outlineLevel="2" x14ac:dyDescent="0.25">
      <c r="A226" s="53" t="s">
        <v>153</v>
      </c>
      <c r="B226" s="11">
        <v>1848</v>
      </c>
    </row>
    <row r="227" spans="1:2" hidden="1" outlineLevel="2" x14ac:dyDescent="0.25">
      <c r="A227" s="53" t="s">
        <v>188</v>
      </c>
      <c r="B227" s="11">
        <v>450</v>
      </c>
    </row>
    <row r="228" spans="1:2" hidden="1" outlineLevel="2" x14ac:dyDescent="0.25">
      <c r="A228" s="53" t="s">
        <v>156</v>
      </c>
      <c r="B228" s="11">
        <v>28530</v>
      </c>
    </row>
    <row r="229" spans="1:2" hidden="1" outlineLevel="2" x14ac:dyDescent="0.25">
      <c r="A229" s="53" t="s">
        <v>157</v>
      </c>
      <c r="B229" s="11">
        <v>17046</v>
      </c>
    </row>
    <row r="230" spans="1:2" hidden="1" outlineLevel="2" x14ac:dyDescent="0.25">
      <c r="A230" s="53" t="s">
        <v>158</v>
      </c>
      <c r="B230" s="11">
        <v>41312</v>
      </c>
    </row>
    <row r="231" spans="1:2" hidden="1" outlineLevel="2" x14ac:dyDescent="0.25">
      <c r="A231" s="53" t="s">
        <v>159</v>
      </c>
      <c r="B231" s="11">
        <v>584</v>
      </c>
    </row>
    <row r="232" spans="1:2" hidden="1" outlineLevel="2" x14ac:dyDescent="0.25">
      <c r="A232" s="53" t="s">
        <v>160</v>
      </c>
      <c r="B232" s="11">
        <v>300</v>
      </c>
    </row>
    <row r="233" spans="1:2" hidden="1" outlineLevel="2" x14ac:dyDescent="0.25">
      <c r="A233" s="53" t="s">
        <v>414</v>
      </c>
      <c r="B233" s="11">
        <v>0</v>
      </c>
    </row>
    <row r="234" spans="1:2" hidden="1" outlineLevel="2" x14ac:dyDescent="0.25">
      <c r="A234" s="53" t="s">
        <v>187</v>
      </c>
      <c r="B234" s="11">
        <v>500</v>
      </c>
    </row>
    <row r="235" spans="1:2" hidden="1" outlineLevel="2" x14ac:dyDescent="0.25">
      <c r="A235" s="53" t="s">
        <v>166</v>
      </c>
      <c r="B235" s="11">
        <v>1200</v>
      </c>
    </row>
    <row r="236" spans="1:2" hidden="1" outlineLevel="2" x14ac:dyDescent="0.25">
      <c r="A236" s="53" t="s">
        <v>167</v>
      </c>
      <c r="B236" s="11">
        <v>14750</v>
      </c>
    </row>
    <row r="237" spans="1:2" hidden="1" outlineLevel="2" x14ac:dyDescent="0.25">
      <c r="A237" s="53" t="s">
        <v>168</v>
      </c>
      <c r="B237" s="11">
        <v>200</v>
      </c>
    </row>
    <row r="238" spans="1:2" hidden="1" outlineLevel="2" x14ac:dyDescent="0.25">
      <c r="A238" s="53" t="s">
        <v>169</v>
      </c>
      <c r="B238" s="11">
        <v>350</v>
      </c>
    </row>
    <row r="239" spans="1:2" hidden="1" outlineLevel="2" x14ac:dyDescent="0.25">
      <c r="A239" s="53" t="s">
        <v>179</v>
      </c>
      <c r="B239" s="11">
        <v>35000</v>
      </c>
    </row>
    <row r="240" spans="1:2" hidden="1" outlineLevel="2" x14ac:dyDescent="0.25">
      <c r="A240" s="53" t="s">
        <v>170</v>
      </c>
      <c r="B240" s="11">
        <v>450</v>
      </c>
    </row>
    <row r="241" spans="1:2" hidden="1" outlineLevel="2" x14ac:dyDescent="0.25">
      <c r="A241" s="53" t="s">
        <v>225</v>
      </c>
      <c r="B241" s="11">
        <v>0</v>
      </c>
    </row>
    <row r="242" spans="1:2" hidden="1" outlineLevel="2" x14ac:dyDescent="0.25">
      <c r="A242" s="53" t="s">
        <v>182</v>
      </c>
      <c r="B242" s="11">
        <v>178000</v>
      </c>
    </row>
    <row r="243" spans="1:2" hidden="1" outlineLevel="2" x14ac:dyDescent="0.25">
      <c r="A243" s="53" t="s">
        <v>455</v>
      </c>
      <c r="B243" s="11">
        <v>26000</v>
      </c>
    </row>
    <row r="244" spans="1:2" hidden="1" outlineLevel="2" x14ac:dyDescent="0.25">
      <c r="A244" s="53"/>
      <c r="B244" s="11"/>
    </row>
    <row r="245" spans="1:2" hidden="1" outlineLevel="2" x14ac:dyDescent="0.25">
      <c r="A245" s="57" t="s">
        <v>214</v>
      </c>
      <c r="B245" s="60">
        <f>SUM(B225:B243)</f>
        <v>565740</v>
      </c>
    </row>
    <row r="246" spans="1:2" hidden="1" outlineLevel="2" x14ac:dyDescent="0.25">
      <c r="A246" s="17"/>
      <c r="B246" s="11"/>
    </row>
    <row r="247" spans="1:2" hidden="1" outlineLevel="2" x14ac:dyDescent="0.25">
      <c r="A247" s="58" t="s">
        <v>152</v>
      </c>
      <c r="B247" s="11">
        <v>1305226</v>
      </c>
    </row>
    <row r="248" spans="1:2" hidden="1" outlineLevel="2" x14ac:dyDescent="0.25">
      <c r="A248" s="58" t="s">
        <v>176</v>
      </c>
      <c r="B248" s="11">
        <v>2200</v>
      </c>
    </row>
    <row r="249" spans="1:2" hidden="1" outlineLevel="2" x14ac:dyDescent="0.25">
      <c r="A249" s="58" t="s">
        <v>153</v>
      </c>
      <c r="B249" s="11">
        <v>7000</v>
      </c>
    </row>
    <row r="250" spans="1:2" hidden="1" outlineLevel="2" x14ac:dyDescent="0.25">
      <c r="A250" s="58" t="s">
        <v>154</v>
      </c>
      <c r="B250" s="11">
        <v>7500</v>
      </c>
    </row>
    <row r="251" spans="1:2" hidden="1" outlineLevel="2" x14ac:dyDescent="0.25">
      <c r="A251" s="58" t="s">
        <v>155</v>
      </c>
      <c r="B251" s="11">
        <v>8000</v>
      </c>
    </row>
    <row r="252" spans="1:2" hidden="1" outlineLevel="2" x14ac:dyDescent="0.25">
      <c r="A252" s="58" t="s">
        <v>156</v>
      </c>
      <c r="B252" s="11">
        <v>152160</v>
      </c>
    </row>
    <row r="253" spans="1:2" hidden="1" outlineLevel="2" x14ac:dyDescent="0.25">
      <c r="A253" s="58" t="s">
        <v>157</v>
      </c>
      <c r="B253" s="11">
        <v>101516</v>
      </c>
    </row>
    <row r="254" spans="1:2" hidden="1" outlineLevel="2" x14ac:dyDescent="0.25">
      <c r="A254" s="58" t="s">
        <v>158</v>
      </c>
      <c r="B254" s="11">
        <v>246041</v>
      </c>
    </row>
    <row r="255" spans="1:2" hidden="1" outlineLevel="2" x14ac:dyDescent="0.25">
      <c r="A255" s="58" t="s">
        <v>159</v>
      </c>
      <c r="B255" s="11">
        <v>3584</v>
      </c>
    </row>
    <row r="256" spans="1:2" hidden="1" outlineLevel="2" x14ac:dyDescent="0.25">
      <c r="A256" s="58" t="s">
        <v>160</v>
      </c>
      <c r="B256" s="11">
        <v>1500</v>
      </c>
    </row>
    <row r="257" spans="1:2" hidden="1" outlineLevel="2" x14ac:dyDescent="0.25">
      <c r="A257" s="58" t="s">
        <v>161</v>
      </c>
      <c r="B257" s="11">
        <v>18000</v>
      </c>
    </row>
    <row r="258" spans="1:2" hidden="1" outlineLevel="2" x14ac:dyDescent="0.25">
      <c r="A258" s="58" t="s">
        <v>162</v>
      </c>
      <c r="B258" s="11">
        <v>43532</v>
      </c>
    </row>
    <row r="259" spans="1:2" hidden="1" outlineLevel="2" x14ac:dyDescent="0.25">
      <c r="A259" s="58" t="s">
        <v>178</v>
      </c>
      <c r="B259" s="11">
        <v>1862</v>
      </c>
    </row>
    <row r="260" spans="1:2" hidden="1" outlineLevel="2" x14ac:dyDescent="0.25">
      <c r="A260" s="58" t="s">
        <v>163</v>
      </c>
      <c r="B260" s="11">
        <v>2640</v>
      </c>
    </row>
    <row r="261" spans="1:2" hidden="1" outlineLevel="2" x14ac:dyDescent="0.25">
      <c r="A261" s="58" t="s">
        <v>167</v>
      </c>
      <c r="B261" s="11">
        <v>28000</v>
      </c>
    </row>
    <row r="262" spans="1:2" hidden="1" outlineLevel="2" x14ac:dyDescent="0.25">
      <c r="A262" s="58" t="s">
        <v>168</v>
      </c>
      <c r="B262" s="11">
        <v>500</v>
      </c>
    </row>
    <row r="263" spans="1:2" hidden="1" outlineLevel="2" x14ac:dyDescent="0.25">
      <c r="A263" s="58" t="s">
        <v>169</v>
      </c>
      <c r="B263" s="11">
        <v>500</v>
      </c>
    </row>
    <row r="264" spans="1:2" hidden="1" outlineLevel="2" x14ac:dyDescent="0.25">
      <c r="A264" s="58" t="s">
        <v>179</v>
      </c>
      <c r="B264" s="11">
        <v>19000</v>
      </c>
    </row>
    <row r="265" spans="1:2" hidden="1" outlineLevel="2" x14ac:dyDescent="0.25">
      <c r="A265" s="58" t="s">
        <v>170</v>
      </c>
      <c r="B265" s="11">
        <v>1600</v>
      </c>
    </row>
    <row r="266" spans="1:2" hidden="1" outlineLevel="2" x14ac:dyDescent="0.25">
      <c r="A266" s="58" t="s">
        <v>171</v>
      </c>
      <c r="B266" s="11">
        <v>200</v>
      </c>
    </row>
    <row r="267" spans="1:2" hidden="1" outlineLevel="2" x14ac:dyDescent="0.25">
      <c r="A267" s="58" t="s">
        <v>172</v>
      </c>
      <c r="B267" s="11">
        <v>2000</v>
      </c>
    </row>
    <row r="268" spans="1:2" hidden="1" outlineLevel="2" x14ac:dyDescent="0.25">
      <c r="A268" s="58" t="s">
        <v>173</v>
      </c>
      <c r="B268" s="11">
        <v>1100</v>
      </c>
    </row>
    <row r="269" spans="1:2" hidden="1" outlineLevel="2" x14ac:dyDescent="0.25">
      <c r="A269" s="58" t="s">
        <v>174</v>
      </c>
      <c r="B269" s="11">
        <v>1000</v>
      </c>
    </row>
    <row r="270" spans="1:2" hidden="1" outlineLevel="2" x14ac:dyDescent="0.25">
      <c r="A270" s="58" t="s">
        <v>175</v>
      </c>
      <c r="B270" s="11">
        <v>10000</v>
      </c>
    </row>
    <row r="271" spans="1:2" hidden="1" outlineLevel="2" x14ac:dyDescent="0.25">
      <c r="A271" s="58" t="s">
        <v>184</v>
      </c>
      <c r="B271" s="11">
        <v>5000</v>
      </c>
    </row>
    <row r="272" spans="1:2" hidden="1" outlineLevel="2" x14ac:dyDescent="0.25">
      <c r="A272" s="58" t="s">
        <v>182</v>
      </c>
      <c r="B272" s="11">
        <v>814800</v>
      </c>
    </row>
    <row r="273" spans="1:2" hidden="1" outlineLevel="2" x14ac:dyDescent="0.25">
      <c r="A273" s="17"/>
      <c r="B273" s="11"/>
    </row>
    <row r="274" spans="1:2" hidden="1" outlineLevel="2" x14ac:dyDescent="0.25">
      <c r="A274" s="57" t="s">
        <v>215</v>
      </c>
      <c r="B274" s="60">
        <f>SUM(B247:B272)</f>
        <v>2784461</v>
      </c>
    </row>
    <row r="275" spans="1:2" hidden="1" outlineLevel="2" x14ac:dyDescent="0.25">
      <c r="A275" s="17"/>
      <c r="B275" s="11"/>
    </row>
    <row r="276" spans="1:2" hidden="1" outlineLevel="2" x14ac:dyDescent="0.25">
      <c r="A276" s="57" t="s">
        <v>413</v>
      </c>
      <c r="B276" s="12">
        <f>B274+B245</f>
        <v>3350201</v>
      </c>
    </row>
    <row r="277" spans="1:2" hidden="1" outlineLevel="2" x14ac:dyDescent="0.25">
      <c r="A277" s="17"/>
      <c r="B277" s="11"/>
    </row>
    <row r="278" spans="1:2" hidden="1" outlineLevel="1" x14ac:dyDescent="0.25">
      <c r="A278" s="52" t="s">
        <v>151</v>
      </c>
      <c r="B278" s="92">
        <f>B276+B223+B189+B155+B132+B101+B73+B44+B18</f>
        <v>11892686</v>
      </c>
    </row>
    <row r="279" spans="1:2" hidden="1" outlineLevel="2" x14ac:dyDescent="0.25">
      <c r="A279" s="94"/>
      <c r="B279" s="11"/>
    </row>
    <row r="280" spans="1:2" hidden="1" outlineLevel="2" x14ac:dyDescent="0.25">
      <c r="A280" s="53" t="s">
        <v>152</v>
      </c>
      <c r="B280" s="11">
        <v>1069220</v>
      </c>
    </row>
    <row r="281" spans="1:2" hidden="1" outlineLevel="2" x14ac:dyDescent="0.25">
      <c r="A281" s="53" t="s">
        <v>153</v>
      </c>
      <c r="B281" s="11">
        <v>7500</v>
      </c>
    </row>
    <row r="282" spans="1:2" hidden="1" outlineLevel="2" x14ac:dyDescent="0.25">
      <c r="A282" s="53" t="s">
        <v>154</v>
      </c>
      <c r="B282" s="11">
        <v>3000</v>
      </c>
    </row>
    <row r="283" spans="1:2" hidden="1" outlineLevel="2" x14ac:dyDescent="0.25">
      <c r="A283" s="53" t="s">
        <v>155</v>
      </c>
      <c r="B283" s="11">
        <v>6780</v>
      </c>
    </row>
    <row r="284" spans="1:2" hidden="1" outlineLevel="2" x14ac:dyDescent="0.25">
      <c r="A284" s="53" t="s">
        <v>156</v>
      </c>
      <c r="B284" s="11">
        <v>104610</v>
      </c>
    </row>
    <row r="285" spans="1:2" hidden="1" outlineLevel="2" x14ac:dyDescent="0.25">
      <c r="A285" s="53" t="s">
        <v>157</v>
      </c>
      <c r="B285" s="11">
        <v>73667</v>
      </c>
    </row>
    <row r="286" spans="1:2" hidden="1" outlineLevel="2" x14ac:dyDescent="0.25">
      <c r="A286" s="53" t="s">
        <v>158</v>
      </c>
      <c r="B286" s="11">
        <v>178919</v>
      </c>
    </row>
    <row r="287" spans="1:2" hidden="1" outlineLevel="2" x14ac:dyDescent="0.25">
      <c r="A287" s="53" t="s">
        <v>159</v>
      </c>
      <c r="B287" s="11">
        <v>2890</v>
      </c>
    </row>
    <row r="288" spans="1:2" hidden="1" outlineLevel="2" x14ac:dyDescent="0.25">
      <c r="A288" s="53" t="s">
        <v>160</v>
      </c>
      <c r="B288" s="11">
        <v>1000</v>
      </c>
    </row>
    <row r="289" spans="1:2" hidden="1" outlineLevel="2" x14ac:dyDescent="0.25">
      <c r="A289" s="53" t="s">
        <v>216</v>
      </c>
      <c r="B289" s="11">
        <v>0</v>
      </c>
    </row>
    <row r="290" spans="1:2" hidden="1" outlineLevel="2" x14ac:dyDescent="0.25">
      <c r="A290" s="53" t="s">
        <v>161</v>
      </c>
      <c r="B290" s="11">
        <v>260000</v>
      </c>
    </row>
    <row r="291" spans="1:2" hidden="1" outlineLevel="2" x14ac:dyDescent="0.25">
      <c r="A291" s="53" t="s">
        <v>162</v>
      </c>
      <c r="B291" s="11">
        <v>3960</v>
      </c>
    </row>
    <row r="292" spans="1:2" hidden="1" outlineLevel="2" x14ac:dyDescent="0.25">
      <c r="A292" s="53" t="s">
        <v>217</v>
      </c>
      <c r="B292" s="11">
        <v>200</v>
      </c>
    </row>
    <row r="293" spans="1:2" hidden="1" outlineLevel="2" x14ac:dyDescent="0.25">
      <c r="A293" s="53" t="s">
        <v>163</v>
      </c>
      <c r="B293" s="11">
        <v>4100</v>
      </c>
    </row>
    <row r="294" spans="1:2" hidden="1" outlineLevel="2" x14ac:dyDescent="0.25">
      <c r="A294" s="53" t="s">
        <v>165</v>
      </c>
      <c r="B294" s="11">
        <v>6400</v>
      </c>
    </row>
    <row r="295" spans="1:2" hidden="1" outlineLevel="2" x14ac:dyDescent="0.25">
      <c r="A295" s="53" t="s">
        <v>166</v>
      </c>
      <c r="B295" s="11">
        <v>700</v>
      </c>
    </row>
    <row r="296" spans="1:2" hidden="1" outlineLevel="2" x14ac:dyDescent="0.25">
      <c r="A296" s="53" t="s">
        <v>167</v>
      </c>
      <c r="B296" s="11">
        <v>18560</v>
      </c>
    </row>
    <row r="297" spans="1:2" hidden="1" outlineLevel="2" x14ac:dyDescent="0.25">
      <c r="A297" s="53" t="s">
        <v>168</v>
      </c>
      <c r="B297" s="11">
        <v>900</v>
      </c>
    </row>
    <row r="298" spans="1:2" hidden="1" outlineLevel="2" x14ac:dyDescent="0.25">
      <c r="A298" s="53" t="s">
        <v>169</v>
      </c>
      <c r="B298" s="11">
        <v>5800</v>
      </c>
    </row>
    <row r="299" spans="1:2" hidden="1" outlineLevel="2" x14ac:dyDescent="0.25">
      <c r="A299" s="53" t="s">
        <v>219</v>
      </c>
      <c r="B299" s="11">
        <v>0</v>
      </c>
    </row>
    <row r="300" spans="1:2" hidden="1" outlineLevel="2" x14ac:dyDescent="0.25">
      <c r="A300" s="53" t="s">
        <v>170</v>
      </c>
      <c r="B300" s="11">
        <v>5500</v>
      </c>
    </row>
    <row r="301" spans="1:2" hidden="1" outlineLevel="2" x14ac:dyDescent="0.25">
      <c r="A301" s="53" t="s">
        <v>171</v>
      </c>
      <c r="B301" s="11">
        <v>7500</v>
      </c>
    </row>
    <row r="302" spans="1:2" hidden="1" outlineLevel="2" x14ac:dyDescent="0.25">
      <c r="A302" s="53" t="s">
        <v>172</v>
      </c>
      <c r="B302" s="11">
        <v>1700</v>
      </c>
    </row>
    <row r="303" spans="1:2" hidden="1" outlineLevel="2" x14ac:dyDescent="0.25">
      <c r="A303" s="53" t="s">
        <v>173</v>
      </c>
      <c r="B303" s="11">
        <v>100</v>
      </c>
    </row>
    <row r="304" spans="1:2" hidden="1" outlineLevel="2" x14ac:dyDescent="0.25">
      <c r="A304" s="53" t="s">
        <v>174</v>
      </c>
      <c r="B304" s="11">
        <v>1000</v>
      </c>
    </row>
    <row r="305" spans="1:2" hidden="1" outlineLevel="2" x14ac:dyDescent="0.25">
      <c r="A305" s="53" t="s">
        <v>218</v>
      </c>
      <c r="B305" s="11">
        <v>4000</v>
      </c>
    </row>
    <row r="306" spans="1:2" hidden="1" outlineLevel="2" x14ac:dyDescent="0.25">
      <c r="A306" s="53" t="s">
        <v>220</v>
      </c>
      <c r="B306" s="11">
        <v>23886</v>
      </c>
    </row>
    <row r="307" spans="1:2" hidden="1" outlineLevel="2" x14ac:dyDescent="0.25">
      <c r="A307" s="53" t="s">
        <v>175</v>
      </c>
      <c r="B307" s="11">
        <v>1044</v>
      </c>
    </row>
    <row r="308" spans="1:2" hidden="1" outlineLevel="2" x14ac:dyDescent="0.25">
      <c r="A308" s="94"/>
      <c r="B308" s="11"/>
    </row>
    <row r="309" spans="1:2" hidden="1" outlineLevel="2" x14ac:dyDescent="0.25">
      <c r="A309" s="59" t="s">
        <v>221</v>
      </c>
      <c r="B309" s="12">
        <f>SUM(B280:B307)</f>
        <v>1792936</v>
      </c>
    </row>
    <row r="310" spans="1:2" hidden="1" outlineLevel="2" x14ac:dyDescent="0.25">
      <c r="A310" s="94"/>
      <c r="B310" s="11"/>
    </row>
    <row r="311" spans="1:2" hidden="1" outlineLevel="2" x14ac:dyDescent="0.25">
      <c r="A311" s="53" t="s">
        <v>152</v>
      </c>
      <c r="B311" s="11">
        <v>906489</v>
      </c>
    </row>
    <row r="312" spans="1:2" hidden="1" outlineLevel="2" x14ac:dyDescent="0.25">
      <c r="A312" s="53" t="s">
        <v>176</v>
      </c>
      <c r="B312" s="11">
        <v>7500</v>
      </c>
    </row>
    <row r="313" spans="1:2" hidden="1" outlineLevel="2" x14ac:dyDescent="0.25">
      <c r="A313" s="53" t="s">
        <v>153</v>
      </c>
      <c r="B313" s="11">
        <v>12000</v>
      </c>
    </row>
    <row r="314" spans="1:2" hidden="1" outlineLevel="2" x14ac:dyDescent="0.25">
      <c r="A314" s="53" t="s">
        <v>154</v>
      </c>
      <c r="B314" s="11">
        <v>12000</v>
      </c>
    </row>
    <row r="315" spans="1:2" hidden="1" outlineLevel="2" x14ac:dyDescent="0.25">
      <c r="A315" s="53" t="s">
        <v>156</v>
      </c>
      <c r="B315" s="11">
        <v>149783</v>
      </c>
    </row>
    <row r="316" spans="1:2" hidden="1" outlineLevel="2" x14ac:dyDescent="0.25">
      <c r="A316" s="53" t="s">
        <v>157</v>
      </c>
      <c r="B316" s="11">
        <v>72289</v>
      </c>
    </row>
    <row r="317" spans="1:2" hidden="1" outlineLevel="2" x14ac:dyDescent="0.25">
      <c r="A317" s="53" t="s">
        <v>158</v>
      </c>
      <c r="B317" s="11">
        <v>175193</v>
      </c>
    </row>
    <row r="318" spans="1:2" hidden="1" outlineLevel="2" x14ac:dyDescent="0.25">
      <c r="A318" s="53" t="s">
        <v>159</v>
      </c>
      <c r="B318" s="11">
        <v>10197</v>
      </c>
    </row>
    <row r="319" spans="1:2" hidden="1" outlineLevel="2" x14ac:dyDescent="0.25">
      <c r="A319" s="53" t="s">
        <v>160</v>
      </c>
      <c r="B319" s="11">
        <v>3250</v>
      </c>
    </row>
    <row r="320" spans="1:2" hidden="1" outlineLevel="2" x14ac:dyDescent="0.25">
      <c r="A320" s="53" t="s">
        <v>161</v>
      </c>
      <c r="B320" s="11">
        <v>12000</v>
      </c>
    </row>
    <row r="321" spans="1:2" hidden="1" outlineLevel="2" x14ac:dyDescent="0.25">
      <c r="A321" s="53" t="s">
        <v>162</v>
      </c>
      <c r="B321" s="11">
        <v>11179</v>
      </c>
    </row>
    <row r="322" spans="1:2" hidden="1" outlineLevel="2" x14ac:dyDescent="0.25">
      <c r="A322" s="53" t="s">
        <v>222</v>
      </c>
      <c r="B322" s="11">
        <v>1000</v>
      </c>
    </row>
    <row r="323" spans="1:2" hidden="1" outlineLevel="2" x14ac:dyDescent="0.25">
      <c r="A323" s="53" t="s">
        <v>223</v>
      </c>
      <c r="B323" s="11">
        <v>2500</v>
      </c>
    </row>
    <row r="324" spans="1:2" hidden="1" outlineLevel="2" x14ac:dyDescent="0.25">
      <c r="A324" s="53" t="s">
        <v>217</v>
      </c>
      <c r="B324" s="11">
        <v>2100</v>
      </c>
    </row>
    <row r="325" spans="1:2" hidden="1" outlineLevel="2" x14ac:dyDescent="0.25">
      <c r="A325" s="53" t="s">
        <v>178</v>
      </c>
      <c r="B325" s="11">
        <v>200</v>
      </c>
    </row>
    <row r="326" spans="1:2" hidden="1" outlineLevel="2" x14ac:dyDescent="0.25">
      <c r="A326" s="53" t="s">
        <v>224</v>
      </c>
      <c r="B326" s="11">
        <v>600</v>
      </c>
    </row>
    <row r="327" spans="1:2" hidden="1" outlineLevel="2" x14ac:dyDescent="0.25">
      <c r="A327" s="53" t="s">
        <v>166</v>
      </c>
      <c r="B327" s="11">
        <v>1000</v>
      </c>
    </row>
    <row r="328" spans="1:2" hidden="1" outlineLevel="2" x14ac:dyDescent="0.25">
      <c r="A328" s="53" t="s">
        <v>167</v>
      </c>
      <c r="B328" s="11">
        <v>8450</v>
      </c>
    </row>
    <row r="329" spans="1:2" hidden="1" outlineLevel="2" x14ac:dyDescent="0.25">
      <c r="A329" s="53" t="s">
        <v>168</v>
      </c>
      <c r="B329" s="11">
        <v>600</v>
      </c>
    </row>
    <row r="330" spans="1:2" hidden="1" outlineLevel="2" x14ac:dyDescent="0.25">
      <c r="A330" s="53" t="s">
        <v>169</v>
      </c>
      <c r="B330" s="11">
        <v>900</v>
      </c>
    </row>
    <row r="331" spans="1:2" hidden="1" outlineLevel="2" x14ac:dyDescent="0.25">
      <c r="A331" s="53" t="s">
        <v>179</v>
      </c>
      <c r="B331" s="11">
        <v>533080</v>
      </c>
    </row>
    <row r="332" spans="1:2" hidden="1" outlineLevel="2" x14ac:dyDescent="0.25">
      <c r="A332" s="53" t="s">
        <v>170</v>
      </c>
      <c r="B332" s="11">
        <v>1525</v>
      </c>
    </row>
    <row r="333" spans="1:2" hidden="1" outlineLevel="2" x14ac:dyDescent="0.25">
      <c r="A333" s="53" t="s">
        <v>171</v>
      </c>
      <c r="B333" s="11">
        <v>1800</v>
      </c>
    </row>
    <row r="334" spans="1:2" hidden="1" outlineLevel="2" x14ac:dyDescent="0.25">
      <c r="A334" s="53" t="s">
        <v>172</v>
      </c>
      <c r="B334" s="11">
        <v>1700</v>
      </c>
    </row>
    <row r="335" spans="1:2" hidden="1" outlineLevel="2" x14ac:dyDescent="0.25">
      <c r="A335" s="53" t="s">
        <v>225</v>
      </c>
      <c r="B335" s="11">
        <v>3800</v>
      </c>
    </row>
    <row r="336" spans="1:2" hidden="1" outlineLevel="2" x14ac:dyDescent="0.25">
      <c r="A336" s="53" t="s">
        <v>226</v>
      </c>
      <c r="B336" s="11">
        <v>350</v>
      </c>
    </row>
    <row r="337" spans="1:2" hidden="1" outlineLevel="2" x14ac:dyDescent="0.25">
      <c r="A337" s="53" t="s">
        <v>227</v>
      </c>
      <c r="B337" s="11">
        <v>16000</v>
      </c>
    </row>
    <row r="338" spans="1:2" hidden="1" outlineLevel="2" x14ac:dyDescent="0.25">
      <c r="A338" s="53" t="s">
        <v>228</v>
      </c>
      <c r="B338" s="11">
        <v>3000</v>
      </c>
    </row>
    <row r="339" spans="1:2" hidden="1" outlineLevel="2" x14ac:dyDescent="0.25">
      <c r="A339" s="53" t="s">
        <v>174</v>
      </c>
      <c r="B339" s="11">
        <v>400</v>
      </c>
    </row>
    <row r="340" spans="1:2" hidden="1" outlineLevel="2" x14ac:dyDescent="0.25">
      <c r="A340" s="53" t="s">
        <v>236</v>
      </c>
      <c r="B340" s="11">
        <v>100</v>
      </c>
    </row>
    <row r="341" spans="1:2" hidden="1" outlineLevel="2" x14ac:dyDescent="0.25">
      <c r="A341" s="53" t="s">
        <v>220</v>
      </c>
      <c r="B341" s="11">
        <v>27864</v>
      </c>
    </row>
    <row r="342" spans="1:2" hidden="1" outlineLevel="2" x14ac:dyDescent="0.25">
      <c r="A342" s="53" t="s">
        <v>229</v>
      </c>
      <c r="B342" s="11">
        <v>1170</v>
      </c>
    </row>
    <row r="343" spans="1:2" hidden="1" outlineLevel="2" x14ac:dyDescent="0.25">
      <c r="A343" s="53" t="s">
        <v>184</v>
      </c>
      <c r="B343" s="11">
        <v>2210</v>
      </c>
    </row>
    <row r="344" spans="1:2" hidden="1" outlineLevel="2" x14ac:dyDescent="0.25">
      <c r="A344" s="53" t="s">
        <v>245</v>
      </c>
      <c r="B344" s="11">
        <v>27240</v>
      </c>
    </row>
    <row r="345" spans="1:2" hidden="1" outlineLevel="2" x14ac:dyDescent="0.25">
      <c r="A345" s="53"/>
      <c r="B345" s="11"/>
    </row>
    <row r="346" spans="1:2" hidden="1" outlineLevel="2" x14ac:dyDescent="0.25">
      <c r="A346" s="59" t="s">
        <v>230</v>
      </c>
      <c r="B346" s="12">
        <f>SUM(B311:B344)</f>
        <v>2009469</v>
      </c>
    </row>
    <row r="347" spans="1:2" hidden="1" outlineLevel="2" x14ac:dyDescent="0.25">
      <c r="A347" s="94"/>
      <c r="B347" s="11"/>
    </row>
    <row r="348" spans="1:2" hidden="1" outlineLevel="2" x14ac:dyDescent="0.25">
      <c r="A348" s="53" t="s">
        <v>152</v>
      </c>
      <c r="B348" s="11">
        <v>1001583</v>
      </c>
    </row>
    <row r="349" spans="1:2" hidden="1" outlineLevel="2" x14ac:dyDescent="0.25">
      <c r="A349" s="53" t="s">
        <v>176</v>
      </c>
      <c r="B349" s="11">
        <v>2000</v>
      </c>
    </row>
    <row r="350" spans="1:2" hidden="1" outlineLevel="2" x14ac:dyDescent="0.25">
      <c r="A350" s="53" t="s">
        <v>153</v>
      </c>
      <c r="B350" s="11">
        <v>11052</v>
      </c>
    </row>
    <row r="351" spans="1:2" hidden="1" outlineLevel="2" x14ac:dyDescent="0.25">
      <c r="A351" s="53" t="s">
        <v>154</v>
      </c>
      <c r="B351" s="11">
        <v>2700</v>
      </c>
    </row>
    <row r="352" spans="1:2" hidden="1" outlineLevel="2" x14ac:dyDescent="0.25">
      <c r="A352" s="53" t="s">
        <v>156</v>
      </c>
      <c r="B352" s="11">
        <v>152160</v>
      </c>
    </row>
    <row r="353" spans="1:2" hidden="1" outlineLevel="2" x14ac:dyDescent="0.25">
      <c r="A353" s="53" t="s">
        <v>157</v>
      </c>
      <c r="B353" s="11">
        <v>75427</v>
      </c>
    </row>
    <row r="354" spans="1:2" hidden="1" outlineLevel="2" x14ac:dyDescent="0.25">
      <c r="A354" s="53" t="s">
        <v>158</v>
      </c>
      <c r="B354" s="11">
        <v>181913</v>
      </c>
    </row>
    <row r="355" spans="1:2" hidden="1" outlineLevel="2" x14ac:dyDescent="0.25">
      <c r="A355" s="53" t="s">
        <v>159</v>
      </c>
      <c r="B355" s="11">
        <v>5107</v>
      </c>
    </row>
    <row r="356" spans="1:2" hidden="1" outlineLevel="2" x14ac:dyDescent="0.25">
      <c r="A356" s="53" t="s">
        <v>160</v>
      </c>
      <c r="B356" s="11">
        <v>1750</v>
      </c>
    </row>
    <row r="357" spans="1:2" hidden="1" outlineLevel="2" x14ac:dyDescent="0.25">
      <c r="A357" s="53" t="s">
        <v>162</v>
      </c>
      <c r="B357" s="11">
        <v>7000</v>
      </c>
    </row>
    <row r="358" spans="1:2" hidden="1" outlineLevel="2" x14ac:dyDescent="0.25">
      <c r="A358" s="53" t="s">
        <v>217</v>
      </c>
      <c r="B358" s="11">
        <v>1000</v>
      </c>
    </row>
    <row r="359" spans="1:2" hidden="1" outlineLevel="2" x14ac:dyDescent="0.25">
      <c r="A359" s="53" t="s">
        <v>281</v>
      </c>
      <c r="B359" s="11">
        <v>2500</v>
      </c>
    </row>
    <row r="360" spans="1:2" hidden="1" outlineLevel="2" x14ac:dyDescent="0.25">
      <c r="A360" s="53" t="s">
        <v>231</v>
      </c>
      <c r="B360" s="11">
        <v>300</v>
      </c>
    </row>
    <row r="361" spans="1:2" hidden="1" outlineLevel="2" x14ac:dyDescent="0.25">
      <c r="A361" s="53" t="s">
        <v>224</v>
      </c>
      <c r="B361" s="11">
        <v>3000</v>
      </c>
    </row>
    <row r="362" spans="1:2" hidden="1" outlineLevel="2" x14ac:dyDescent="0.25">
      <c r="A362" s="53" t="s">
        <v>166</v>
      </c>
      <c r="B362" s="11">
        <v>1200</v>
      </c>
    </row>
    <row r="363" spans="1:2" hidden="1" outlineLevel="2" x14ac:dyDescent="0.25">
      <c r="A363" s="53" t="s">
        <v>167</v>
      </c>
      <c r="B363" s="11">
        <v>15417</v>
      </c>
    </row>
    <row r="364" spans="1:2" hidden="1" outlineLevel="2" x14ac:dyDescent="0.25">
      <c r="A364" s="53" t="s">
        <v>168</v>
      </c>
      <c r="B364" s="11">
        <v>200</v>
      </c>
    </row>
    <row r="365" spans="1:2" hidden="1" outlineLevel="2" x14ac:dyDescent="0.25">
      <c r="A365" s="53" t="s">
        <v>169</v>
      </c>
      <c r="B365" s="11">
        <v>700</v>
      </c>
    </row>
    <row r="366" spans="1:2" hidden="1" outlineLevel="2" x14ac:dyDescent="0.25">
      <c r="A366" s="53" t="s">
        <v>180</v>
      </c>
      <c r="B366" s="11">
        <v>240</v>
      </c>
    </row>
    <row r="367" spans="1:2" hidden="1" outlineLevel="2" x14ac:dyDescent="0.25">
      <c r="A367" s="53" t="s">
        <v>170</v>
      </c>
      <c r="B367" s="11">
        <v>6250</v>
      </c>
    </row>
    <row r="368" spans="1:2" hidden="1" outlineLevel="2" x14ac:dyDescent="0.25">
      <c r="A368" s="53" t="s">
        <v>171</v>
      </c>
      <c r="B368" s="11">
        <v>350</v>
      </c>
    </row>
    <row r="369" spans="1:15" hidden="1" outlineLevel="2" x14ac:dyDescent="0.25">
      <c r="A369" s="53" t="s">
        <v>172</v>
      </c>
      <c r="B369" s="11">
        <v>2000</v>
      </c>
    </row>
    <row r="370" spans="1:15" hidden="1" outlineLevel="2" x14ac:dyDescent="0.25">
      <c r="A370" s="53" t="s">
        <v>173</v>
      </c>
      <c r="B370" s="11">
        <v>750</v>
      </c>
    </row>
    <row r="371" spans="1:15" hidden="1" outlineLevel="2" x14ac:dyDescent="0.25">
      <c r="A371" s="53" t="s">
        <v>227</v>
      </c>
      <c r="B371" s="11">
        <v>17552</v>
      </c>
    </row>
    <row r="372" spans="1:15" hidden="1" outlineLevel="2" x14ac:dyDescent="0.25">
      <c r="A372" s="53" t="s">
        <v>232</v>
      </c>
      <c r="B372" s="11">
        <v>3000</v>
      </c>
    </row>
    <row r="373" spans="1:15" hidden="1" outlineLevel="2" x14ac:dyDescent="0.25">
      <c r="A373" s="53" t="s">
        <v>181</v>
      </c>
      <c r="B373" s="11">
        <v>350</v>
      </c>
    </row>
    <row r="374" spans="1:15" hidden="1" outlineLevel="2" x14ac:dyDescent="0.25">
      <c r="A374" s="53" t="s">
        <v>220</v>
      </c>
      <c r="B374" s="11">
        <v>13269</v>
      </c>
    </row>
    <row r="375" spans="1:15" hidden="1" outlineLevel="2" x14ac:dyDescent="0.25">
      <c r="A375" s="53" t="s">
        <v>175</v>
      </c>
      <c r="B375" s="11">
        <v>1500</v>
      </c>
    </row>
    <row r="376" spans="1:15" hidden="1" outlineLevel="2" x14ac:dyDescent="0.25">
      <c r="A376" s="53"/>
      <c r="B376" s="11"/>
    </row>
    <row r="377" spans="1:15" hidden="1" outlineLevel="2" x14ac:dyDescent="0.25">
      <c r="A377" s="59" t="s">
        <v>233</v>
      </c>
      <c r="B377" s="12">
        <f>SUM(B348:B375)</f>
        <v>1510270</v>
      </c>
    </row>
    <row r="378" spans="1:15" hidden="1" outlineLevel="2" x14ac:dyDescent="0.25">
      <c r="A378" s="94"/>
      <c r="B378" s="11"/>
    </row>
    <row r="379" spans="1:15" hidden="1" outlineLevel="1" x14ac:dyDescent="0.25">
      <c r="A379" s="52" t="s">
        <v>234</v>
      </c>
      <c r="B379" s="92">
        <f>B377+B346+B309</f>
        <v>5312675</v>
      </c>
    </row>
    <row r="380" spans="1:15" hidden="1" outlineLevel="2" x14ac:dyDescent="0.25">
      <c r="A380" s="94"/>
      <c r="B380" s="94"/>
    </row>
    <row r="381" spans="1:15" hidden="1" outlineLevel="2" x14ac:dyDescent="0.25">
      <c r="A381" s="53" t="s">
        <v>152</v>
      </c>
      <c r="B381" s="11">
        <v>1833839</v>
      </c>
      <c r="C381" s="111"/>
      <c r="D381" s="111"/>
      <c r="E381" s="111"/>
      <c r="F381" s="111"/>
      <c r="G381" s="111"/>
      <c r="H381" s="111"/>
      <c r="I381" s="111"/>
      <c r="J381" s="111"/>
      <c r="K381" s="111"/>
      <c r="L381" s="111"/>
      <c r="M381" s="111"/>
      <c r="N381" s="111"/>
      <c r="O381" s="111"/>
    </row>
    <row r="382" spans="1:15" hidden="1" outlineLevel="2" x14ac:dyDescent="0.25">
      <c r="A382" s="53" t="s">
        <v>176</v>
      </c>
      <c r="B382" s="11">
        <v>63250</v>
      </c>
    </row>
    <row r="383" spans="1:15" hidden="1" outlineLevel="2" x14ac:dyDescent="0.25">
      <c r="A383" s="53" t="s">
        <v>153</v>
      </c>
      <c r="B383" s="11">
        <v>27000</v>
      </c>
    </row>
    <row r="384" spans="1:15" hidden="1" outlineLevel="2" x14ac:dyDescent="0.25">
      <c r="A384" s="53" t="s">
        <v>154</v>
      </c>
      <c r="B384" s="11">
        <v>10000</v>
      </c>
    </row>
    <row r="385" spans="1:2" hidden="1" outlineLevel="2" x14ac:dyDescent="0.25">
      <c r="A385" s="53" t="s">
        <v>156</v>
      </c>
      <c r="B385" s="11">
        <v>294810</v>
      </c>
    </row>
    <row r="386" spans="1:2" hidden="1" outlineLevel="2" x14ac:dyDescent="0.25">
      <c r="A386" s="53" t="s">
        <v>157</v>
      </c>
      <c r="B386" s="11">
        <v>140189</v>
      </c>
    </row>
    <row r="387" spans="1:2" hidden="1" outlineLevel="2" x14ac:dyDescent="0.25">
      <c r="A387" s="53" t="s">
        <v>158</v>
      </c>
      <c r="B387" s="11">
        <v>344251</v>
      </c>
    </row>
    <row r="388" spans="1:2" hidden="1" outlineLevel="2" x14ac:dyDescent="0.25">
      <c r="A388" s="53" t="s">
        <v>159</v>
      </c>
      <c r="B388" s="11">
        <v>7105</v>
      </c>
    </row>
    <row r="389" spans="1:2" hidden="1" outlineLevel="2" x14ac:dyDescent="0.25">
      <c r="A389" s="53" t="s">
        <v>160</v>
      </c>
      <c r="B389" s="11">
        <v>3000</v>
      </c>
    </row>
    <row r="390" spans="1:2" hidden="1" outlineLevel="2" x14ac:dyDescent="0.25">
      <c r="A390" s="53" t="s">
        <v>186</v>
      </c>
      <c r="B390" s="11">
        <v>30000</v>
      </c>
    </row>
    <row r="391" spans="1:2" hidden="1" outlineLevel="2" x14ac:dyDescent="0.25">
      <c r="A391" s="53" t="s">
        <v>162</v>
      </c>
      <c r="B391" s="11">
        <v>130788</v>
      </c>
    </row>
    <row r="392" spans="1:2" hidden="1" outlineLevel="2" x14ac:dyDescent="0.25">
      <c r="A392" s="53" t="s">
        <v>178</v>
      </c>
      <c r="B392" s="11">
        <v>1500</v>
      </c>
    </row>
    <row r="393" spans="1:2" hidden="1" outlineLevel="2" x14ac:dyDescent="0.25">
      <c r="A393" s="53" t="s">
        <v>163</v>
      </c>
      <c r="B393" s="11">
        <v>1000</v>
      </c>
    </row>
    <row r="394" spans="1:2" hidden="1" outlineLevel="2" x14ac:dyDescent="0.25">
      <c r="A394" s="53" t="s">
        <v>166</v>
      </c>
      <c r="B394" s="11">
        <v>15000</v>
      </c>
    </row>
    <row r="395" spans="1:2" hidden="1" outlineLevel="2" x14ac:dyDescent="0.25">
      <c r="A395" s="53" t="s">
        <v>167</v>
      </c>
      <c r="B395" s="11">
        <v>37000</v>
      </c>
    </row>
    <row r="396" spans="1:2" hidden="1" outlineLevel="2" x14ac:dyDescent="0.25">
      <c r="A396" s="53" t="s">
        <v>170</v>
      </c>
      <c r="B396" s="11">
        <v>34720</v>
      </c>
    </row>
    <row r="397" spans="1:2" hidden="1" outlineLevel="2" x14ac:dyDescent="0.25">
      <c r="A397" s="53" t="s">
        <v>172</v>
      </c>
      <c r="B397" s="11">
        <v>5000</v>
      </c>
    </row>
    <row r="398" spans="1:2" hidden="1" outlineLevel="2" x14ac:dyDescent="0.25">
      <c r="A398" s="53" t="s">
        <v>173</v>
      </c>
      <c r="B398" s="11">
        <v>20500</v>
      </c>
    </row>
    <row r="399" spans="1:2" hidden="1" outlineLevel="2" x14ac:dyDescent="0.25">
      <c r="A399" s="53" t="s">
        <v>227</v>
      </c>
      <c r="B399" s="11">
        <v>3150</v>
      </c>
    </row>
    <row r="400" spans="1:2" hidden="1" outlineLevel="2" x14ac:dyDescent="0.25">
      <c r="A400" s="53" t="s">
        <v>183</v>
      </c>
      <c r="B400" s="11">
        <v>6000</v>
      </c>
    </row>
    <row r="401" spans="1:2" hidden="1" outlineLevel="2" x14ac:dyDescent="0.25">
      <c r="A401" s="53" t="s">
        <v>220</v>
      </c>
      <c r="B401" s="11">
        <v>0</v>
      </c>
    </row>
    <row r="402" spans="1:2" hidden="1" outlineLevel="2" x14ac:dyDescent="0.25">
      <c r="A402" s="53" t="s">
        <v>184</v>
      </c>
      <c r="B402" s="11">
        <v>1000</v>
      </c>
    </row>
    <row r="403" spans="1:2" hidden="1" outlineLevel="2" x14ac:dyDescent="0.25">
      <c r="A403" s="53"/>
      <c r="B403" s="11"/>
    </row>
    <row r="404" spans="1:2" hidden="1" outlineLevel="2" x14ac:dyDescent="0.25">
      <c r="A404" s="61" t="s">
        <v>250</v>
      </c>
      <c r="B404" s="12">
        <f>SUM(B381:B402)</f>
        <v>3009102</v>
      </c>
    </row>
    <row r="405" spans="1:2" hidden="1" outlineLevel="2" x14ac:dyDescent="0.25">
      <c r="A405" s="94"/>
      <c r="B405" s="11"/>
    </row>
    <row r="406" spans="1:2" hidden="1" outlineLevel="2" x14ac:dyDescent="0.25">
      <c r="A406" s="53" t="s">
        <v>152</v>
      </c>
      <c r="B406" s="11">
        <v>9909777</v>
      </c>
    </row>
    <row r="407" spans="1:2" hidden="1" outlineLevel="2" x14ac:dyDescent="0.25">
      <c r="A407" s="53" t="s">
        <v>176</v>
      </c>
      <c r="B407" s="11">
        <v>275000</v>
      </c>
    </row>
    <row r="408" spans="1:2" hidden="1" outlineLevel="2" x14ac:dyDescent="0.25">
      <c r="A408" s="53" t="s">
        <v>153</v>
      </c>
      <c r="B408" s="11">
        <v>112724</v>
      </c>
    </row>
    <row r="409" spans="1:2" hidden="1" outlineLevel="2" x14ac:dyDescent="0.25">
      <c r="A409" s="53" t="s">
        <v>154</v>
      </c>
      <c r="B409" s="11">
        <v>200000</v>
      </c>
    </row>
    <row r="410" spans="1:2" hidden="1" outlineLevel="2" x14ac:dyDescent="0.25">
      <c r="A410" s="53" t="s">
        <v>156</v>
      </c>
      <c r="B410" s="11">
        <v>1019948</v>
      </c>
    </row>
    <row r="411" spans="1:2" hidden="1" outlineLevel="2" x14ac:dyDescent="0.25">
      <c r="A411" s="53" t="s">
        <v>157</v>
      </c>
      <c r="B411" s="11">
        <v>770199</v>
      </c>
    </row>
    <row r="412" spans="1:2" hidden="1" outlineLevel="2" x14ac:dyDescent="0.25">
      <c r="A412" s="53" t="s">
        <v>158</v>
      </c>
      <c r="B412" s="11">
        <v>1858133</v>
      </c>
    </row>
    <row r="413" spans="1:2" hidden="1" outlineLevel="2" x14ac:dyDescent="0.25">
      <c r="A413" s="53" t="s">
        <v>159</v>
      </c>
      <c r="B413" s="11">
        <v>252761</v>
      </c>
    </row>
    <row r="414" spans="1:2" hidden="1" outlineLevel="2" x14ac:dyDescent="0.25">
      <c r="A414" s="53" t="s">
        <v>185</v>
      </c>
      <c r="B414" s="11">
        <v>112900</v>
      </c>
    </row>
    <row r="415" spans="1:2" hidden="1" outlineLevel="2" x14ac:dyDescent="0.25">
      <c r="A415" s="53" t="s">
        <v>177</v>
      </c>
      <c r="B415" s="11">
        <v>3000</v>
      </c>
    </row>
    <row r="416" spans="1:2" hidden="1" outlineLevel="2" x14ac:dyDescent="0.25">
      <c r="A416" s="53" t="s">
        <v>161</v>
      </c>
      <c r="B416" s="11">
        <v>20000</v>
      </c>
    </row>
    <row r="417" spans="1:2" hidden="1" outlineLevel="2" x14ac:dyDescent="0.25">
      <c r="A417" s="53" t="s">
        <v>162</v>
      </c>
      <c r="B417" s="11">
        <v>30000</v>
      </c>
    </row>
    <row r="418" spans="1:2" hidden="1" outlineLevel="2" x14ac:dyDescent="0.25">
      <c r="A418" s="53" t="s">
        <v>223</v>
      </c>
      <c r="B418" s="11">
        <v>83000</v>
      </c>
    </row>
    <row r="419" spans="1:2" hidden="1" outlineLevel="2" x14ac:dyDescent="0.25">
      <c r="A419" s="53" t="s">
        <v>217</v>
      </c>
      <c r="B419" s="11">
        <v>95000</v>
      </c>
    </row>
    <row r="420" spans="1:2" hidden="1" outlineLevel="2" x14ac:dyDescent="0.25">
      <c r="A420" s="53" t="s">
        <v>178</v>
      </c>
      <c r="B420" s="11">
        <v>10000</v>
      </c>
    </row>
    <row r="421" spans="1:2" hidden="1" outlineLevel="2" x14ac:dyDescent="0.25">
      <c r="A421" s="53" t="s">
        <v>231</v>
      </c>
      <c r="B421" s="11">
        <v>3000</v>
      </c>
    </row>
    <row r="422" spans="1:2" hidden="1" outlineLevel="2" x14ac:dyDescent="0.25">
      <c r="A422" s="53" t="s">
        <v>244</v>
      </c>
      <c r="B422" s="11">
        <v>2000</v>
      </c>
    </row>
    <row r="423" spans="1:2" hidden="1" outlineLevel="2" x14ac:dyDescent="0.25">
      <c r="A423" s="53" t="s">
        <v>167</v>
      </c>
      <c r="B423" s="11">
        <v>177822</v>
      </c>
    </row>
    <row r="424" spans="1:2" hidden="1" outlineLevel="2" x14ac:dyDescent="0.25">
      <c r="A424" s="53" t="s">
        <v>179</v>
      </c>
      <c r="B424" s="11">
        <v>4000</v>
      </c>
    </row>
    <row r="425" spans="1:2" hidden="1" outlineLevel="2" x14ac:dyDescent="0.25">
      <c r="A425" s="53" t="s">
        <v>172</v>
      </c>
      <c r="B425" s="11">
        <v>45000</v>
      </c>
    </row>
    <row r="426" spans="1:2" hidden="1" outlineLevel="2" x14ac:dyDescent="0.25">
      <c r="A426" s="53" t="s">
        <v>173</v>
      </c>
      <c r="B426" s="11">
        <v>347018</v>
      </c>
    </row>
    <row r="427" spans="1:2" hidden="1" outlineLevel="2" x14ac:dyDescent="0.25">
      <c r="A427" s="53" t="s">
        <v>227</v>
      </c>
      <c r="B427" s="11">
        <v>476442</v>
      </c>
    </row>
    <row r="428" spans="1:2" hidden="1" outlineLevel="2" x14ac:dyDescent="0.25">
      <c r="A428" s="53" t="s">
        <v>232</v>
      </c>
      <c r="B428" s="11">
        <v>80000</v>
      </c>
    </row>
    <row r="429" spans="1:2" hidden="1" outlineLevel="2" x14ac:dyDescent="0.25">
      <c r="A429" s="53" t="s">
        <v>236</v>
      </c>
      <c r="B429" s="11">
        <v>105000</v>
      </c>
    </row>
    <row r="430" spans="1:2" hidden="1" outlineLevel="2" x14ac:dyDescent="0.25">
      <c r="A430" s="53" t="s">
        <v>220</v>
      </c>
      <c r="B430" s="11">
        <v>0</v>
      </c>
    </row>
    <row r="431" spans="1:2" hidden="1" outlineLevel="2" x14ac:dyDescent="0.25">
      <c r="A431" s="53" t="s">
        <v>181</v>
      </c>
      <c r="B431" s="11">
        <v>122924</v>
      </c>
    </row>
    <row r="432" spans="1:2" hidden="1" outlineLevel="2" x14ac:dyDescent="0.25">
      <c r="A432" s="53" t="s">
        <v>272</v>
      </c>
      <c r="B432" s="11">
        <v>0</v>
      </c>
    </row>
    <row r="433" spans="1:4" hidden="1" outlineLevel="2" x14ac:dyDescent="0.25">
      <c r="A433" s="53" t="s">
        <v>245</v>
      </c>
      <c r="B433" s="11">
        <v>0</v>
      </c>
    </row>
    <row r="434" spans="1:4" hidden="1" outlineLevel="2" x14ac:dyDescent="0.25">
      <c r="A434" s="53"/>
      <c r="B434" s="11"/>
    </row>
    <row r="435" spans="1:4" hidden="1" outlineLevel="2" x14ac:dyDescent="0.25">
      <c r="A435" s="61" t="s">
        <v>249</v>
      </c>
      <c r="B435" s="12">
        <f>SUM(B406:B433)</f>
        <v>16115648</v>
      </c>
      <c r="D435" s="55"/>
    </row>
    <row r="436" spans="1:4" hidden="1" outlineLevel="2" x14ac:dyDescent="0.25">
      <c r="A436" s="94"/>
      <c r="B436" s="11"/>
    </row>
    <row r="437" spans="1:4" hidden="1" outlineLevel="2" x14ac:dyDescent="0.25">
      <c r="A437" s="53" t="s">
        <v>152</v>
      </c>
      <c r="B437" s="11">
        <v>3411938</v>
      </c>
    </row>
    <row r="438" spans="1:4" hidden="1" outlineLevel="2" x14ac:dyDescent="0.25">
      <c r="A438" s="53" t="s">
        <v>176</v>
      </c>
      <c r="B438" s="11">
        <v>110000</v>
      </c>
    </row>
    <row r="439" spans="1:4" hidden="1" outlineLevel="2" x14ac:dyDescent="0.25">
      <c r="A439" s="53" t="s">
        <v>251</v>
      </c>
      <c r="B439" s="11">
        <v>70000</v>
      </c>
    </row>
    <row r="440" spans="1:4" hidden="1" outlineLevel="2" x14ac:dyDescent="0.25">
      <c r="A440" s="53" t="s">
        <v>153</v>
      </c>
      <c r="B440" s="11">
        <v>59000</v>
      </c>
    </row>
    <row r="441" spans="1:4" hidden="1" outlineLevel="2" x14ac:dyDescent="0.25">
      <c r="A441" s="53" t="s">
        <v>154</v>
      </c>
      <c r="B441" s="11">
        <v>130000</v>
      </c>
    </row>
    <row r="442" spans="1:4" hidden="1" outlineLevel="2" x14ac:dyDescent="0.25">
      <c r="A442" s="53" t="s">
        <v>188</v>
      </c>
      <c r="B442" s="11">
        <v>3700</v>
      </c>
    </row>
    <row r="443" spans="1:4" hidden="1" outlineLevel="2" x14ac:dyDescent="0.25">
      <c r="A443" s="53" t="s">
        <v>156</v>
      </c>
      <c r="B443" s="11">
        <v>332850</v>
      </c>
    </row>
    <row r="444" spans="1:4" hidden="1" outlineLevel="2" x14ac:dyDescent="0.25">
      <c r="A444" s="53" t="s">
        <v>157</v>
      </c>
      <c r="B444" s="11">
        <v>277343</v>
      </c>
    </row>
    <row r="445" spans="1:4" hidden="1" outlineLevel="2" x14ac:dyDescent="0.25">
      <c r="A445" s="53" t="s">
        <v>158</v>
      </c>
      <c r="B445" s="11">
        <v>666920</v>
      </c>
    </row>
    <row r="446" spans="1:4" hidden="1" outlineLevel="2" x14ac:dyDescent="0.25">
      <c r="A446" s="53" t="s">
        <v>159</v>
      </c>
      <c r="B446" s="11">
        <v>83474</v>
      </c>
    </row>
    <row r="447" spans="1:4" hidden="1" outlineLevel="2" x14ac:dyDescent="0.25">
      <c r="A447" s="53" t="s">
        <v>160</v>
      </c>
      <c r="B447" s="11">
        <v>10000</v>
      </c>
    </row>
    <row r="448" spans="1:4" hidden="1" outlineLevel="2" x14ac:dyDescent="0.25">
      <c r="A448" s="53" t="s">
        <v>161</v>
      </c>
      <c r="B448" s="11">
        <v>5000</v>
      </c>
    </row>
    <row r="449" spans="1:2" hidden="1" outlineLevel="2" x14ac:dyDescent="0.25">
      <c r="A449" s="53" t="s">
        <v>456</v>
      </c>
      <c r="B449" s="11">
        <v>1500</v>
      </c>
    </row>
    <row r="450" spans="1:2" hidden="1" outlineLevel="2" x14ac:dyDescent="0.25">
      <c r="A450" s="53" t="s">
        <v>252</v>
      </c>
      <c r="B450" s="11">
        <v>45000</v>
      </c>
    </row>
    <row r="451" spans="1:2" hidden="1" outlineLevel="2" x14ac:dyDescent="0.25">
      <c r="A451" s="53" t="s">
        <v>167</v>
      </c>
      <c r="B451" s="11">
        <v>65000</v>
      </c>
    </row>
    <row r="452" spans="1:2" hidden="1" outlineLevel="2" x14ac:dyDescent="0.25">
      <c r="A452" s="53" t="s">
        <v>172</v>
      </c>
      <c r="B452" s="11">
        <v>5500</v>
      </c>
    </row>
    <row r="453" spans="1:2" hidden="1" outlineLevel="2" x14ac:dyDescent="0.25">
      <c r="A453" s="53" t="s">
        <v>173</v>
      </c>
      <c r="B453" s="11">
        <v>27500</v>
      </c>
    </row>
    <row r="454" spans="1:2" hidden="1" outlineLevel="2" x14ac:dyDescent="0.25">
      <c r="A454" s="53" t="s">
        <v>227</v>
      </c>
      <c r="B454" s="11">
        <v>50000</v>
      </c>
    </row>
    <row r="455" spans="1:2" hidden="1" outlineLevel="2" x14ac:dyDescent="0.25">
      <c r="A455" s="53" t="s">
        <v>232</v>
      </c>
      <c r="B455" s="11">
        <v>5500</v>
      </c>
    </row>
    <row r="456" spans="1:2" hidden="1" outlineLevel="2" x14ac:dyDescent="0.25">
      <c r="A456" s="53" t="s">
        <v>220</v>
      </c>
      <c r="B456" s="11">
        <v>0</v>
      </c>
    </row>
    <row r="457" spans="1:2" hidden="1" outlineLevel="2" x14ac:dyDescent="0.25">
      <c r="A457" s="53" t="s">
        <v>453</v>
      </c>
      <c r="B457" s="11">
        <v>55000</v>
      </c>
    </row>
    <row r="458" spans="1:2" hidden="1" outlineLevel="2" x14ac:dyDescent="0.25">
      <c r="A458" s="53" t="s">
        <v>245</v>
      </c>
      <c r="B458" s="11">
        <v>0</v>
      </c>
    </row>
    <row r="459" spans="1:2" hidden="1" outlineLevel="2" x14ac:dyDescent="0.25">
      <c r="A459" s="53"/>
      <c r="B459" s="11"/>
    </row>
    <row r="460" spans="1:2" hidden="1" outlineLevel="2" x14ac:dyDescent="0.25">
      <c r="A460" s="54" t="s">
        <v>253</v>
      </c>
      <c r="B460" s="12">
        <f>SUM(B437:B458)</f>
        <v>5415225</v>
      </c>
    </row>
    <row r="461" spans="1:2" hidden="1" outlineLevel="2" x14ac:dyDescent="0.25">
      <c r="A461" s="94"/>
      <c r="B461" s="11"/>
    </row>
    <row r="462" spans="1:2" hidden="1" outlineLevel="2" x14ac:dyDescent="0.25">
      <c r="A462" s="53" t="s">
        <v>152</v>
      </c>
      <c r="B462" s="11">
        <v>2003474</v>
      </c>
    </row>
    <row r="463" spans="1:2" hidden="1" outlineLevel="2" x14ac:dyDescent="0.25">
      <c r="A463" s="53" t="s">
        <v>176</v>
      </c>
      <c r="B463" s="11">
        <v>60500</v>
      </c>
    </row>
    <row r="464" spans="1:2" hidden="1" outlineLevel="2" x14ac:dyDescent="0.25">
      <c r="A464" s="53" t="s">
        <v>153</v>
      </c>
      <c r="B464" s="11">
        <v>47000</v>
      </c>
    </row>
    <row r="465" spans="1:2" hidden="1" outlineLevel="2" x14ac:dyDescent="0.25">
      <c r="A465" s="53" t="s">
        <v>154</v>
      </c>
      <c r="B465" s="11">
        <v>50000</v>
      </c>
    </row>
    <row r="466" spans="1:2" hidden="1" outlineLevel="2" x14ac:dyDescent="0.25">
      <c r="A466" s="53" t="s">
        <v>155</v>
      </c>
      <c r="B466" s="11">
        <v>8000</v>
      </c>
    </row>
    <row r="467" spans="1:2" hidden="1" outlineLevel="2" x14ac:dyDescent="0.25">
      <c r="A467" s="53" t="s">
        <v>156</v>
      </c>
      <c r="B467" s="11">
        <v>173920</v>
      </c>
    </row>
    <row r="468" spans="1:2" hidden="1" outlineLevel="2" x14ac:dyDescent="0.25">
      <c r="A468" s="53" t="s">
        <v>157</v>
      </c>
      <c r="B468" s="11">
        <v>164074</v>
      </c>
    </row>
    <row r="469" spans="1:2" hidden="1" outlineLevel="2" x14ac:dyDescent="0.25">
      <c r="A469" s="53" t="s">
        <v>158</v>
      </c>
      <c r="B469" s="11">
        <v>392657</v>
      </c>
    </row>
    <row r="470" spans="1:2" hidden="1" outlineLevel="2" x14ac:dyDescent="0.25">
      <c r="A470" s="53" t="s">
        <v>159</v>
      </c>
      <c r="B470" s="11">
        <v>43907</v>
      </c>
    </row>
    <row r="471" spans="1:2" hidden="1" outlineLevel="2" x14ac:dyDescent="0.25">
      <c r="A471" s="53" t="s">
        <v>160</v>
      </c>
      <c r="B471" s="11">
        <v>500</v>
      </c>
    </row>
    <row r="472" spans="1:2" hidden="1" outlineLevel="2" x14ac:dyDescent="0.25">
      <c r="A472" s="53" t="s">
        <v>186</v>
      </c>
      <c r="B472" s="11">
        <v>10000</v>
      </c>
    </row>
    <row r="473" spans="1:2" hidden="1" outlineLevel="2" x14ac:dyDescent="0.25">
      <c r="A473" s="53" t="s">
        <v>161</v>
      </c>
      <c r="B473" s="11">
        <v>155350</v>
      </c>
    </row>
    <row r="474" spans="1:2" hidden="1" outlineLevel="2" x14ac:dyDescent="0.25">
      <c r="A474" s="53" t="s">
        <v>162</v>
      </c>
      <c r="B474" s="11">
        <v>25000</v>
      </c>
    </row>
    <row r="475" spans="1:2" hidden="1" outlineLevel="2" x14ac:dyDescent="0.25">
      <c r="A475" s="53" t="s">
        <v>239</v>
      </c>
      <c r="B475" s="11">
        <v>255000</v>
      </c>
    </row>
    <row r="476" spans="1:2" hidden="1" outlineLevel="2" x14ac:dyDescent="0.25">
      <c r="A476" s="53" t="s">
        <v>254</v>
      </c>
      <c r="B476" s="11">
        <v>16500</v>
      </c>
    </row>
    <row r="477" spans="1:2" hidden="1" outlineLevel="2" x14ac:dyDescent="0.25">
      <c r="A477" s="53" t="s">
        <v>178</v>
      </c>
      <c r="B477" s="11">
        <v>1375</v>
      </c>
    </row>
    <row r="478" spans="1:2" hidden="1" outlineLevel="2" x14ac:dyDescent="0.25">
      <c r="A478" s="53" t="s">
        <v>163</v>
      </c>
      <c r="B478" s="11">
        <v>26000</v>
      </c>
    </row>
    <row r="479" spans="1:2" hidden="1" outlineLevel="2" x14ac:dyDescent="0.25">
      <c r="A479" s="53" t="s">
        <v>231</v>
      </c>
      <c r="B479" s="11">
        <v>38688</v>
      </c>
    </row>
    <row r="480" spans="1:2" hidden="1" outlineLevel="2" x14ac:dyDescent="0.25">
      <c r="A480" s="53" t="s">
        <v>167</v>
      </c>
      <c r="B480" s="11">
        <v>28000</v>
      </c>
    </row>
    <row r="481" spans="1:5" hidden="1" outlineLevel="2" x14ac:dyDescent="0.25">
      <c r="A481" s="53" t="s">
        <v>169</v>
      </c>
      <c r="B481" s="11">
        <v>5000</v>
      </c>
    </row>
    <row r="482" spans="1:5" hidden="1" outlineLevel="2" x14ac:dyDescent="0.25">
      <c r="A482" s="53" t="s">
        <v>179</v>
      </c>
      <c r="B482" s="11">
        <v>1500</v>
      </c>
    </row>
    <row r="483" spans="1:5" hidden="1" outlineLevel="2" x14ac:dyDescent="0.25">
      <c r="A483" s="53" t="s">
        <v>171</v>
      </c>
      <c r="B483" s="11">
        <v>5500</v>
      </c>
    </row>
    <row r="484" spans="1:5" hidden="1" outlineLevel="2" x14ac:dyDescent="0.25">
      <c r="A484" s="53" t="s">
        <v>172</v>
      </c>
      <c r="B484" s="11">
        <v>8112</v>
      </c>
    </row>
    <row r="485" spans="1:5" hidden="1" outlineLevel="2" x14ac:dyDescent="0.25">
      <c r="A485" s="53" t="s">
        <v>173</v>
      </c>
      <c r="B485" s="11">
        <v>12595</v>
      </c>
    </row>
    <row r="486" spans="1:5" hidden="1" outlineLevel="2" x14ac:dyDescent="0.25">
      <c r="A486" s="53" t="s">
        <v>227</v>
      </c>
      <c r="B486" s="11">
        <v>5525</v>
      </c>
    </row>
    <row r="487" spans="1:5" hidden="1" outlineLevel="2" x14ac:dyDescent="0.25">
      <c r="A487" s="53" t="s">
        <v>174</v>
      </c>
      <c r="B487" s="11">
        <v>4000</v>
      </c>
    </row>
    <row r="488" spans="1:5" hidden="1" outlineLevel="2" x14ac:dyDescent="0.25">
      <c r="A488" s="53" t="s">
        <v>183</v>
      </c>
      <c r="B488" s="11">
        <v>8000</v>
      </c>
    </row>
    <row r="489" spans="1:5" hidden="1" outlineLevel="2" x14ac:dyDescent="0.25">
      <c r="A489" s="53" t="s">
        <v>255</v>
      </c>
      <c r="B489" s="11">
        <v>416632</v>
      </c>
    </row>
    <row r="490" spans="1:5" hidden="1" outlineLevel="2" x14ac:dyDescent="0.25">
      <c r="A490" s="53" t="s">
        <v>175</v>
      </c>
      <c r="B490" s="11">
        <v>350000</v>
      </c>
    </row>
    <row r="491" spans="1:5" hidden="1" outlineLevel="2" x14ac:dyDescent="0.25">
      <c r="A491" s="53" t="s">
        <v>182</v>
      </c>
      <c r="B491" s="11">
        <v>389597</v>
      </c>
    </row>
    <row r="492" spans="1:5" hidden="1" outlineLevel="2" x14ac:dyDescent="0.25">
      <c r="A492" s="53"/>
      <c r="B492" s="11"/>
    </row>
    <row r="493" spans="1:5" hidden="1" outlineLevel="2" x14ac:dyDescent="0.25">
      <c r="A493" s="54" t="s">
        <v>248</v>
      </c>
      <c r="B493" s="12">
        <f>SUM(B462:B491)</f>
        <v>4706406</v>
      </c>
    </row>
    <row r="494" spans="1:5" hidden="1" outlineLevel="2" x14ac:dyDescent="0.25">
      <c r="A494" s="94"/>
      <c r="B494" s="11"/>
    </row>
    <row r="495" spans="1:5" hidden="1" outlineLevel="2" x14ac:dyDescent="0.25">
      <c r="A495" s="59" t="s">
        <v>256</v>
      </c>
      <c r="B495" s="92">
        <f>B493+B460+B435+B404</f>
        <v>29246381</v>
      </c>
      <c r="D495" s="112"/>
      <c r="E495" s="109"/>
    </row>
    <row r="496" spans="1:5" hidden="1" outlineLevel="2" x14ac:dyDescent="0.25">
      <c r="A496" s="94"/>
      <c r="B496" s="94"/>
    </row>
    <row r="497" spans="1:2" hidden="1" outlineLevel="2" x14ac:dyDescent="0.25">
      <c r="A497" s="53" t="s">
        <v>152</v>
      </c>
      <c r="B497" s="11">
        <v>1839940</v>
      </c>
    </row>
    <row r="498" spans="1:2" hidden="1" outlineLevel="2" x14ac:dyDescent="0.25">
      <c r="A498" s="53" t="s">
        <v>176</v>
      </c>
      <c r="B498" s="11">
        <v>44300</v>
      </c>
    </row>
    <row r="499" spans="1:2" hidden="1" outlineLevel="2" x14ac:dyDescent="0.25">
      <c r="A499" s="53" t="s">
        <v>153</v>
      </c>
      <c r="B499" s="11">
        <v>29700</v>
      </c>
    </row>
    <row r="500" spans="1:2" hidden="1" outlineLevel="2" x14ac:dyDescent="0.25">
      <c r="A500" s="53" t="s">
        <v>154</v>
      </c>
      <c r="B500" s="11">
        <v>170000</v>
      </c>
    </row>
    <row r="501" spans="1:2" hidden="1" outlineLevel="2" x14ac:dyDescent="0.25">
      <c r="A501" s="53" t="s">
        <v>155</v>
      </c>
      <c r="B501" s="11">
        <v>7000</v>
      </c>
    </row>
    <row r="502" spans="1:2" hidden="1" outlineLevel="2" x14ac:dyDescent="0.25">
      <c r="A502" s="53" t="s">
        <v>156</v>
      </c>
      <c r="B502" s="11">
        <v>161670</v>
      </c>
    </row>
    <row r="503" spans="1:2" hidden="1" outlineLevel="2" x14ac:dyDescent="0.25">
      <c r="A503" s="53" t="s">
        <v>157</v>
      </c>
      <c r="B503" s="11">
        <v>153408</v>
      </c>
    </row>
    <row r="504" spans="1:2" hidden="1" outlineLevel="2" x14ac:dyDescent="0.25">
      <c r="A504" s="53" t="s">
        <v>158</v>
      </c>
      <c r="B504" s="11">
        <v>368509</v>
      </c>
    </row>
    <row r="505" spans="1:2" hidden="1" outlineLevel="2" x14ac:dyDescent="0.25">
      <c r="A505" s="53" t="s">
        <v>159</v>
      </c>
      <c r="B505" s="11">
        <v>50738</v>
      </c>
    </row>
    <row r="506" spans="1:2" hidden="1" outlineLevel="2" x14ac:dyDescent="0.25">
      <c r="A506" s="53" t="s">
        <v>160</v>
      </c>
      <c r="B506" s="11">
        <v>140000</v>
      </c>
    </row>
    <row r="507" spans="1:2" hidden="1" outlineLevel="2" x14ac:dyDescent="0.25">
      <c r="A507" s="53" t="s">
        <v>186</v>
      </c>
      <c r="B507" s="11">
        <v>0</v>
      </c>
    </row>
    <row r="508" spans="1:2" hidden="1" outlineLevel="2" x14ac:dyDescent="0.25">
      <c r="A508" s="53" t="s">
        <v>161</v>
      </c>
      <c r="B508" s="11">
        <v>100530</v>
      </c>
    </row>
    <row r="509" spans="1:2" hidden="1" outlineLevel="2" x14ac:dyDescent="0.25">
      <c r="A509" s="53" t="s">
        <v>162</v>
      </c>
      <c r="B509" s="11">
        <v>24000</v>
      </c>
    </row>
    <row r="510" spans="1:2" hidden="1" outlineLevel="2" x14ac:dyDescent="0.25">
      <c r="A510" s="53" t="s">
        <v>178</v>
      </c>
      <c r="B510" s="11">
        <v>8200</v>
      </c>
    </row>
    <row r="511" spans="1:2" hidden="1" outlineLevel="2" x14ac:dyDescent="0.25">
      <c r="A511" s="53" t="s">
        <v>163</v>
      </c>
      <c r="B511" s="11">
        <v>7000</v>
      </c>
    </row>
    <row r="512" spans="1:2" hidden="1" outlineLevel="2" x14ac:dyDescent="0.25">
      <c r="A512" s="53" t="s">
        <v>224</v>
      </c>
      <c r="B512" s="11">
        <v>35000</v>
      </c>
    </row>
    <row r="513" spans="1:2" hidden="1" outlineLevel="2" x14ac:dyDescent="0.25">
      <c r="A513" s="53" t="s">
        <v>235</v>
      </c>
      <c r="B513" s="11">
        <v>94300</v>
      </c>
    </row>
    <row r="514" spans="1:2" hidden="1" outlineLevel="2" x14ac:dyDescent="0.25">
      <c r="A514" s="53" t="s">
        <v>166</v>
      </c>
      <c r="B514" s="11">
        <v>1000</v>
      </c>
    </row>
    <row r="515" spans="1:2" hidden="1" outlineLevel="2" x14ac:dyDescent="0.25">
      <c r="A515" s="53" t="s">
        <v>167</v>
      </c>
      <c r="B515" s="11">
        <v>100000</v>
      </c>
    </row>
    <row r="516" spans="1:2" hidden="1" outlineLevel="2" x14ac:dyDescent="0.25">
      <c r="A516" s="53" t="s">
        <v>169</v>
      </c>
      <c r="B516" s="11">
        <v>16188</v>
      </c>
    </row>
    <row r="517" spans="1:2" hidden="1" outlineLevel="2" x14ac:dyDescent="0.25">
      <c r="A517" s="53" t="s">
        <v>179</v>
      </c>
      <c r="B517" s="11">
        <v>53250</v>
      </c>
    </row>
    <row r="518" spans="1:2" hidden="1" outlineLevel="2" x14ac:dyDescent="0.25">
      <c r="A518" s="53" t="s">
        <v>170</v>
      </c>
      <c r="B518" s="11">
        <v>6500</v>
      </c>
    </row>
    <row r="519" spans="1:2" hidden="1" outlineLevel="2" x14ac:dyDescent="0.25">
      <c r="A519" s="53" t="s">
        <v>171</v>
      </c>
      <c r="B519" s="11">
        <v>1340</v>
      </c>
    </row>
    <row r="520" spans="1:2" hidden="1" outlineLevel="2" x14ac:dyDescent="0.25">
      <c r="A520" s="53" t="s">
        <v>172</v>
      </c>
      <c r="B520" s="11">
        <v>20000</v>
      </c>
    </row>
    <row r="521" spans="1:2" hidden="1" outlineLevel="2" x14ac:dyDescent="0.25">
      <c r="A521" s="53" t="s">
        <v>173</v>
      </c>
      <c r="B521" s="11">
        <v>12000</v>
      </c>
    </row>
    <row r="522" spans="1:2" hidden="1" outlineLevel="2" x14ac:dyDescent="0.25">
      <c r="A522" s="53" t="s">
        <v>227</v>
      </c>
      <c r="B522" s="11">
        <v>28000</v>
      </c>
    </row>
    <row r="523" spans="1:2" hidden="1" outlineLevel="2" x14ac:dyDescent="0.25">
      <c r="A523" s="53" t="s">
        <v>174</v>
      </c>
      <c r="B523" s="11">
        <v>2000</v>
      </c>
    </row>
    <row r="524" spans="1:2" hidden="1" outlineLevel="2" x14ac:dyDescent="0.25">
      <c r="A524" s="53" t="s">
        <v>218</v>
      </c>
      <c r="B524" s="11">
        <v>500</v>
      </c>
    </row>
    <row r="525" spans="1:2" hidden="1" outlineLevel="2" x14ac:dyDescent="0.25">
      <c r="A525" s="53" t="s">
        <v>183</v>
      </c>
      <c r="B525" s="11">
        <v>14000</v>
      </c>
    </row>
    <row r="526" spans="1:2" hidden="1" outlineLevel="2" x14ac:dyDescent="0.25">
      <c r="A526" s="53" t="s">
        <v>236</v>
      </c>
      <c r="B526" s="11">
        <v>500</v>
      </c>
    </row>
    <row r="527" spans="1:2" hidden="1" outlineLevel="2" x14ac:dyDescent="0.25">
      <c r="A527" s="53" t="s">
        <v>255</v>
      </c>
      <c r="B527" s="11">
        <v>160549</v>
      </c>
    </row>
    <row r="528" spans="1:2" hidden="1" outlineLevel="2" x14ac:dyDescent="0.25">
      <c r="A528" s="53" t="s">
        <v>175</v>
      </c>
      <c r="B528" s="11">
        <v>5200</v>
      </c>
    </row>
    <row r="529" spans="1:2" hidden="1" outlineLevel="2" x14ac:dyDescent="0.25">
      <c r="A529" s="53" t="s">
        <v>184</v>
      </c>
      <c r="B529" s="11">
        <v>1000</v>
      </c>
    </row>
    <row r="530" spans="1:2" hidden="1" outlineLevel="2" x14ac:dyDescent="0.25">
      <c r="A530" s="53" t="s">
        <v>182</v>
      </c>
      <c r="B530" s="11">
        <v>153805</v>
      </c>
    </row>
    <row r="531" spans="1:2" hidden="1" outlineLevel="2" x14ac:dyDescent="0.25">
      <c r="A531" s="53" t="s">
        <v>263</v>
      </c>
      <c r="B531" s="11">
        <v>1500</v>
      </c>
    </row>
    <row r="532" spans="1:2" hidden="1" outlineLevel="2" x14ac:dyDescent="0.25">
      <c r="A532" s="53"/>
      <c r="B532" s="11"/>
    </row>
    <row r="533" spans="1:2" hidden="1" outlineLevel="2" x14ac:dyDescent="0.25">
      <c r="A533" s="61" t="s">
        <v>237</v>
      </c>
      <c r="B533" s="12">
        <f>SUM(B497:B531)</f>
        <v>3811627</v>
      </c>
    </row>
    <row r="534" spans="1:2" hidden="1" outlineLevel="2" x14ac:dyDescent="0.25">
      <c r="A534" s="94"/>
      <c r="B534" s="11"/>
    </row>
    <row r="535" spans="1:2" hidden="1" outlineLevel="2" x14ac:dyDescent="0.25">
      <c r="A535" s="53" t="s">
        <v>152</v>
      </c>
      <c r="B535" s="11">
        <v>14223375</v>
      </c>
    </row>
    <row r="536" spans="1:2" hidden="1" outlineLevel="2" x14ac:dyDescent="0.25">
      <c r="A536" s="53" t="s">
        <v>176</v>
      </c>
      <c r="B536" s="11">
        <v>900000</v>
      </c>
    </row>
    <row r="537" spans="1:2" hidden="1" outlineLevel="2" x14ac:dyDescent="0.25">
      <c r="A537" s="53" t="s">
        <v>238</v>
      </c>
      <c r="B537" s="11">
        <v>100000</v>
      </c>
    </row>
    <row r="538" spans="1:2" hidden="1" outlineLevel="2" x14ac:dyDescent="0.25">
      <c r="A538" s="53" t="s">
        <v>153</v>
      </c>
      <c r="B538" s="11">
        <v>198196</v>
      </c>
    </row>
    <row r="539" spans="1:2" hidden="1" outlineLevel="2" x14ac:dyDescent="0.25">
      <c r="A539" s="53" t="s">
        <v>154</v>
      </c>
      <c r="B539" s="11">
        <v>495000</v>
      </c>
    </row>
    <row r="540" spans="1:2" hidden="1" outlineLevel="2" x14ac:dyDescent="0.25">
      <c r="A540" s="53" t="s">
        <v>155</v>
      </c>
      <c r="B540" s="11">
        <v>1992</v>
      </c>
    </row>
    <row r="541" spans="1:2" hidden="1" outlineLevel="2" x14ac:dyDescent="0.25">
      <c r="A541" s="53" t="s">
        <v>156</v>
      </c>
      <c r="B541" s="11">
        <v>1283850</v>
      </c>
    </row>
    <row r="542" spans="1:2" hidden="1" outlineLevel="2" x14ac:dyDescent="0.25">
      <c r="A542" s="53" t="s">
        <v>157</v>
      </c>
      <c r="B542" s="11">
        <v>1147967</v>
      </c>
    </row>
    <row r="543" spans="1:2" hidden="1" outlineLevel="2" x14ac:dyDescent="0.25">
      <c r="A543" s="53" t="s">
        <v>158</v>
      </c>
      <c r="B543" s="11">
        <v>2756156</v>
      </c>
    </row>
    <row r="544" spans="1:2" hidden="1" outlineLevel="2" x14ac:dyDescent="0.25">
      <c r="A544" s="53" t="s">
        <v>159</v>
      </c>
      <c r="B544" s="11">
        <v>402371</v>
      </c>
    </row>
    <row r="545" spans="1:2" hidden="1" outlineLevel="2" x14ac:dyDescent="0.25">
      <c r="A545" s="53" t="s">
        <v>160</v>
      </c>
      <c r="B545" s="11">
        <v>23000</v>
      </c>
    </row>
    <row r="546" spans="1:2" hidden="1" outlineLevel="2" x14ac:dyDescent="0.25">
      <c r="A546" s="53" t="s">
        <v>186</v>
      </c>
      <c r="B546" s="11">
        <v>0</v>
      </c>
    </row>
    <row r="547" spans="1:2" hidden="1" outlineLevel="2" x14ac:dyDescent="0.25">
      <c r="A547" s="53" t="s">
        <v>161</v>
      </c>
      <c r="B547" s="11">
        <v>124813</v>
      </c>
    </row>
    <row r="548" spans="1:2" hidden="1" outlineLevel="2" x14ac:dyDescent="0.25">
      <c r="A548" s="53" t="s">
        <v>162</v>
      </c>
      <c r="B548" s="11">
        <v>38642</v>
      </c>
    </row>
    <row r="549" spans="1:2" hidden="1" outlineLevel="2" x14ac:dyDescent="0.25">
      <c r="A549" s="53" t="s">
        <v>239</v>
      </c>
      <c r="B549" s="11">
        <v>165000</v>
      </c>
    </row>
    <row r="550" spans="1:2" hidden="1" outlineLevel="2" x14ac:dyDescent="0.25">
      <c r="A550" s="53" t="s">
        <v>240</v>
      </c>
      <c r="B550" s="11">
        <v>17500</v>
      </c>
    </row>
    <row r="551" spans="1:2" hidden="1" outlineLevel="2" x14ac:dyDescent="0.25">
      <c r="A551" s="53" t="s">
        <v>222</v>
      </c>
      <c r="B551" s="11">
        <v>12500</v>
      </c>
    </row>
    <row r="552" spans="1:2" hidden="1" outlineLevel="2" x14ac:dyDescent="0.25">
      <c r="A552" s="53" t="s">
        <v>223</v>
      </c>
      <c r="B552" s="11">
        <v>70000</v>
      </c>
    </row>
    <row r="553" spans="1:2" hidden="1" outlineLevel="2" x14ac:dyDescent="0.25">
      <c r="A553" s="53" t="s">
        <v>217</v>
      </c>
      <c r="B553" s="11">
        <v>185020</v>
      </c>
    </row>
    <row r="554" spans="1:2" hidden="1" outlineLevel="2" x14ac:dyDescent="0.25">
      <c r="A554" s="53" t="s">
        <v>178</v>
      </c>
      <c r="B554" s="11">
        <v>88752</v>
      </c>
    </row>
    <row r="555" spans="1:2" hidden="1" outlineLevel="2" x14ac:dyDescent="0.25">
      <c r="A555" s="53" t="s">
        <v>231</v>
      </c>
      <c r="B555" s="11">
        <v>107190</v>
      </c>
    </row>
    <row r="556" spans="1:2" hidden="1" outlineLevel="2" x14ac:dyDescent="0.25">
      <c r="A556" s="53" t="s">
        <v>167</v>
      </c>
      <c r="B556" s="11">
        <v>14000</v>
      </c>
    </row>
    <row r="557" spans="1:2" hidden="1" outlineLevel="2" x14ac:dyDescent="0.25">
      <c r="A557" s="53" t="s">
        <v>179</v>
      </c>
      <c r="B557" s="11">
        <v>19000</v>
      </c>
    </row>
    <row r="558" spans="1:2" hidden="1" outlineLevel="2" x14ac:dyDescent="0.25">
      <c r="A558" s="53" t="s">
        <v>171</v>
      </c>
      <c r="B558" s="11">
        <v>840</v>
      </c>
    </row>
    <row r="559" spans="1:2" hidden="1" outlineLevel="2" x14ac:dyDescent="0.25">
      <c r="A559" s="53" t="s">
        <v>172</v>
      </c>
      <c r="B559" s="11">
        <v>66500</v>
      </c>
    </row>
    <row r="560" spans="1:2" hidden="1" outlineLevel="2" x14ac:dyDescent="0.25">
      <c r="A560" s="53" t="s">
        <v>173</v>
      </c>
      <c r="B560" s="11">
        <v>20000</v>
      </c>
    </row>
    <row r="561" spans="1:5" hidden="1" outlineLevel="2" x14ac:dyDescent="0.25">
      <c r="A561" s="53" t="s">
        <v>226</v>
      </c>
      <c r="B561" s="11">
        <v>25600</v>
      </c>
    </row>
    <row r="562" spans="1:5" hidden="1" outlineLevel="2" x14ac:dyDescent="0.25">
      <c r="A562" s="53" t="s">
        <v>241</v>
      </c>
      <c r="B562" s="11">
        <v>418393</v>
      </c>
    </row>
    <row r="563" spans="1:5" hidden="1" outlineLevel="2" x14ac:dyDescent="0.25">
      <c r="A563" s="53" t="s">
        <v>227</v>
      </c>
      <c r="B563" s="11">
        <v>207294</v>
      </c>
    </row>
    <row r="564" spans="1:5" hidden="1" outlineLevel="2" x14ac:dyDescent="0.25">
      <c r="A564" s="53" t="s">
        <v>232</v>
      </c>
      <c r="B564" s="11">
        <v>81500</v>
      </c>
    </row>
    <row r="565" spans="1:5" hidden="1" outlineLevel="2" x14ac:dyDescent="0.25">
      <c r="A565" s="53" t="s">
        <v>174</v>
      </c>
      <c r="B565" s="11">
        <v>2000</v>
      </c>
    </row>
    <row r="566" spans="1:5" hidden="1" outlineLevel="2" x14ac:dyDescent="0.25">
      <c r="A566" s="53" t="s">
        <v>452</v>
      </c>
      <c r="B566" s="11">
        <v>2000</v>
      </c>
    </row>
    <row r="567" spans="1:5" hidden="1" outlineLevel="2" x14ac:dyDescent="0.25">
      <c r="A567" s="53" t="s">
        <v>181</v>
      </c>
      <c r="B567" s="11">
        <v>339119</v>
      </c>
    </row>
    <row r="568" spans="1:5" hidden="1" outlineLevel="2" x14ac:dyDescent="0.25">
      <c r="A568" s="53" t="s">
        <v>175</v>
      </c>
      <c r="B568" s="11">
        <v>3500</v>
      </c>
    </row>
    <row r="569" spans="1:5" hidden="1" outlineLevel="2" x14ac:dyDescent="0.25">
      <c r="A569" s="53" t="s">
        <v>184</v>
      </c>
      <c r="B569" s="11">
        <v>2500</v>
      </c>
    </row>
    <row r="570" spans="1:5" hidden="1" outlineLevel="2" x14ac:dyDescent="0.25">
      <c r="A570" s="53" t="s">
        <v>242</v>
      </c>
      <c r="B570" s="11">
        <v>237543</v>
      </c>
    </row>
    <row r="571" spans="1:5" hidden="1" outlineLevel="2" x14ac:dyDescent="0.25">
      <c r="A571" s="53"/>
      <c r="B571" s="11"/>
    </row>
    <row r="572" spans="1:5" hidden="1" outlineLevel="2" x14ac:dyDescent="0.25">
      <c r="A572" s="61" t="s">
        <v>243</v>
      </c>
      <c r="B572" s="12">
        <f>SUM(B535:B570)</f>
        <v>23781113</v>
      </c>
      <c r="D572" s="109"/>
      <c r="E572" s="109"/>
    </row>
    <row r="573" spans="1:5" hidden="1" outlineLevel="2" x14ac:dyDescent="0.25">
      <c r="A573" s="94"/>
      <c r="B573" s="11"/>
    </row>
    <row r="574" spans="1:5" hidden="1" outlineLevel="2" x14ac:dyDescent="0.25">
      <c r="A574" s="53" t="s">
        <v>152</v>
      </c>
      <c r="B574" s="11">
        <v>96142</v>
      </c>
    </row>
    <row r="575" spans="1:5" hidden="1" outlineLevel="2" x14ac:dyDescent="0.25">
      <c r="A575" s="53" t="s">
        <v>153</v>
      </c>
      <c r="B575" s="11">
        <v>860</v>
      </c>
    </row>
    <row r="576" spans="1:5" hidden="1" outlineLevel="2" x14ac:dyDescent="0.25">
      <c r="A576" s="53" t="s">
        <v>246</v>
      </c>
      <c r="B576" s="11">
        <v>322</v>
      </c>
    </row>
    <row r="577" spans="1:2" hidden="1" outlineLevel="2" x14ac:dyDescent="0.25">
      <c r="A577" s="53" t="s">
        <v>156</v>
      </c>
      <c r="B577" s="11">
        <v>9510</v>
      </c>
    </row>
    <row r="578" spans="1:2" hidden="1" outlineLevel="2" x14ac:dyDescent="0.25">
      <c r="A578" s="53" t="s">
        <v>157</v>
      </c>
      <c r="B578" s="11">
        <v>7130</v>
      </c>
    </row>
    <row r="579" spans="1:2" hidden="1" outlineLevel="2" x14ac:dyDescent="0.25">
      <c r="A579" s="53" t="s">
        <v>158</v>
      </c>
      <c r="B579" s="11">
        <v>17329</v>
      </c>
    </row>
    <row r="580" spans="1:2" hidden="1" outlineLevel="2" x14ac:dyDescent="0.25">
      <c r="A580" s="53" t="s">
        <v>159</v>
      </c>
      <c r="B580" s="11">
        <v>258</v>
      </c>
    </row>
    <row r="581" spans="1:2" hidden="1" outlineLevel="2" x14ac:dyDescent="0.25">
      <c r="A581" s="53" t="s">
        <v>160</v>
      </c>
      <c r="B581" s="11">
        <v>2250</v>
      </c>
    </row>
    <row r="582" spans="1:2" hidden="1" outlineLevel="2" x14ac:dyDescent="0.25">
      <c r="A582" s="53" t="s">
        <v>162</v>
      </c>
      <c r="B582" s="11">
        <v>9120</v>
      </c>
    </row>
    <row r="583" spans="1:2" hidden="1" outlineLevel="2" x14ac:dyDescent="0.25">
      <c r="A583" s="53" t="s">
        <v>239</v>
      </c>
      <c r="B583" s="11">
        <v>600</v>
      </c>
    </row>
    <row r="584" spans="1:2" hidden="1" outlineLevel="2" x14ac:dyDescent="0.25">
      <c r="A584" s="53" t="s">
        <v>178</v>
      </c>
      <c r="B584" s="11">
        <v>5000</v>
      </c>
    </row>
    <row r="585" spans="1:2" hidden="1" outlineLevel="2" x14ac:dyDescent="0.25">
      <c r="A585" s="53" t="s">
        <v>164</v>
      </c>
      <c r="B585" s="11">
        <v>2620</v>
      </c>
    </row>
    <row r="586" spans="1:2" hidden="1" outlineLevel="2" x14ac:dyDescent="0.25">
      <c r="A586" s="53" t="s">
        <v>231</v>
      </c>
      <c r="B586" s="11">
        <v>2600</v>
      </c>
    </row>
    <row r="587" spans="1:2" hidden="1" outlineLevel="2" x14ac:dyDescent="0.25">
      <c r="A587" s="53" t="s">
        <v>166</v>
      </c>
      <c r="B587" s="11">
        <v>300</v>
      </c>
    </row>
    <row r="588" spans="1:2" hidden="1" outlineLevel="2" x14ac:dyDescent="0.25">
      <c r="A588" s="53" t="s">
        <v>167</v>
      </c>
      <c r="B588" s="11">
        <v>2437</v>
      </c>
    </row>
    <row r="589" spans="1:2" hidden="1" outlineLevel="2" x14ac:dyDescent="0.25">
      <c r="A589" s="53" t="s">
        <v>169</v>
      </c>
      <c r="B589" s="11">
        <v>1000</v>
      </c>
    </row>
    <row r="590" spans="1:2" hidden="1" outlineLevel="2" x14ac:dyDescent="0.25">
      <c r="A590" s="53" t="s">
        <v>170</v>
      </c>
      <c r="B590" s="11">
        <v>50</v>
      </c>
    </row>
    <row r="591" spans="1:2" hidden="1" outlineLevel="2" x14ac:dyDescent="0.25">
      <c r="A591" s="53" t="s">
        <v>172</v>
      </c>
      <c r="B591" s="11">
        <v>1500</v>
      </c>
    </row>
    <row r="592" spans="1:2" hidden="1" outlineLevel="2" x14ac:dyDescent="0.25">
      <c r="A592" s="53" t="s">
        <v>173</v>
      </c>
      <c r="B592" s="11">
        <v>1000</v>
      </c>
    </row>
    <row r="593" spans="1:3" hidden="1" outlineLevel="2" x14ac:dyDescent="0.25">
      <c r="A593" s="53" t="s">
        <v>227</v>
      </c>
      <c r="B593" s="11">
        <v>1900</v>
      </c>
    </row>
    <row r="594" spans="1:3" hidden="1" outlineLevel="2" x14ac:dyDescent="0.25">
      <c r="A594" s="53" t="s">
        <v>232</v>
      </c>
      <c r="B594" s="11">
        <v>1000</v>
      </c>
    </row>
    <row r="595" spans="1:3" hidden="1" outlineLevel="2" x14ac:dyDescent="0.25">
      <c r="A595" s="53" t="s">
        <v>174</v>
      </c>
      <c r="B595" s="11">
        <v>2000</v>
      </c>
    </row>
    <row r="596" spans="1:3" hidden="1" outlineLevel="2" x14ac:dyDescent="0.25">
      <c r="A596" s="53" t="s">
        <v>183</v>
      </c>
      <c r="B596" s="11">
        <v>1000</v>
      </c>
    </row>
    <row r="597" spans="1:3" hidden="1" outlineLevel="2" x14ac:dyDescent="0.25">
      <c r="A597" s="53"/>
      <c r="B597" s="11"/>
    </row>
    <row r="598" spans="1:3" hidden="1" outlineLevel="2" x14ac:dyDescent="0.25">
      <c r="A598" s="61" t="s">
        <v>247</v>
      </c>
      <c r="B598" s="12">
        <f>SUM(B574:B596)</f>
        <v>165928</v>
      </c>
    </row>
    <row r="599" spans="1:3" hidden="1" outlineLevel="2" x14ac:dyDescent="0.25">
      <c r="A599" s="94"/>
      <c r="B599" s="11"/>
    </row>
    <row r="600" spans="1:3" hidden="1" outlineLevel="2" x14ac:dyDescent="0.25">
      <c r="A600" s="59" t="s">
        <v>257</v>
      </c>
      <c r="B600" s="92">
        <f>B598+B572+B533</f>
        <v>27758668</v>
      </c>
      <c r="C600" s="113"/>
    </row>
    <row r="601" spans="1:3" hidden="1" outlineLevel="2" x14ac:dyDescent="0.25">
      <c r="A601" s="94"/>
      <c r="B601" s="11"/>
    </row>
    <row r="602" spans="1:3" hidden="1" outlineLevel="2" x14ac:dyDescent="0.25">
      <c r="A602" s="53" t="s">
        <v>152</v>
      </c>
      <c r="B602" s="11">
        <v>657738</v>
      </c>
    </row>
    <row r="603" spans="1:3" hidden="1" outlineLevel="2" x14ac:dyDescent="0.25">
      <c r="A603" s="53" t="s">
        <v>153</v>
      </c>
      <c r="B603" s="11">
        <v>8998</v>
      </c>
    </row>
    <row r="604" spans="1:3" hidden="1" outlineLevel="2" x14ac:dyDescent="0.25">
      <c r="A604" s="53" t="s">
        <v>154</v>
      </c>
      <c r="B604" s="11">
        <v>5300</v>
      </c>
    </row>
    <row r="605" spans="1:3" hidden="1" outlineLevel="2" x14ac:dyDescent="0.25">
      <c r="A605" s="53" t="s">
        <v>155</v>
      </c>
      <c r="B605" s="11">
        <v>6780</v>
      </c>
    </row>
    <row r="606" spans="1:3" hidden="1" outlineLevel="2" x14ac:dyDescent="0.25">
      <c r="A606" s="53" t="s">
        <v>156</v>
      </c>
      <c r="B606" s="11">
        <v>90820</v>
      </c>
    </row>
    <row r="607" spans="1:3" hidden="1" outlineLevel="2" x14ac:dyDescent="0.25">
      <c r="A607" s="53" t="s">
        <v>157</v>
      </c>
      <c r="B607" s="11">
        <v>48252</v>
      </c>
    </row>
    <row r="608" spans="1:3" hidden="1" outlineLevel="2" x14ac:dyDescent="0.25">
      <c r="A608" s="53" t="s">
        <v>158</v>
      </c>
      <c r="B608" s="11">
        <v>119476</v>
      </c>
    </row>
    <row r="609" spans="1:2" hidden="1" outlineLevel="2" x14ac:dyDescent="0.25">
      <c r="A609" s="53" t="s">
        <v>159</v>
      </c>
      <c r="B609" s="11">
        <v>2638</v>
      </c>
    </row>
    <row r="610" spans="1:2" hidden="1" outlineLevel="2" x14ac:dyDescent="0.25">
      <c r="A610" s="53" t="s">
        <v>160</v>
      </c>
      <c r="B610" s="11">
        <v>500</v>
      </c>
    </row>
    <row r="611" spans="1:2" hidden="1" outlineLevel="2" x14ac:dyDescent="0.25">
      <c r="A611" s="53" t="s">
        <v>258</v>
      </c>
      <c r="B611" s="11">
        <v>3000</v>
      </c>
    </row>
    <row r="612" spans="1:2" hidden="1" outlineLevel="2" x14ac:dyDescent="0.25">
      <c r="A612" s="53" t="s">
        <v>259</v>
      </c>
      <c r="B612" s="11">
        <v>5200</v>
      </c>
    </row>
    <row r="613" spans="1:2" hidden="1" outlineLevel="2" x14ac:dyDescent="0.25">
      <c r="A613" s="53" t="s">
        <v>252</v>
      </c>
      <c r="B613" s="11">
        <v>2100</v>
      </c>
    </row>
    <row r="614" spans="1:2" hidden="1" outlineLevel="2" x14ac:dyDescent="0.25">
      <c r="A614" s="53" t="s">
        <v>167</v>
      </c>
      <c r="B614" s="11">
        <v>7925</v>
      </c>
    </row>
    <row r="615" spans="1:2" hidden="1" outlineLevel="2" x14ac:dyDescent="0.25">
      <c r="A615" s="53" t="s">
        <v>169</v>
      </c>
      <c r="B615" s="11">
        <v>1000</v>
      </c>
    </row>
    <row r="616" spans="1:2" hidden="1" outlineLevel="2" x14ac:dyDescent="0.25">
      <c r="A616" s="53" t="s">
        <v>179</v>
      </c>
      <c r="B616" s="11">
        <v>500</v>
      </c>
    </row>
    <row r="617" spans="1:2" hidden="1" outlineLevel="2" x14ac:dyDescent="0.25">
      <c r="A617" s="53" t="s">
        <v>170</v>
      </c>
      <c r="B617" s="11">
        <v>9500</v>
      </c>
    </row>
    <row r="618" spans="1:2" hidden="1" outlineLevel="2" x14ac:dyDescent="0.25">
      <c r="A618" s="53" t="s">
        <v>171</v>
      </c>
      <c r="B618" s="11">
        <v>8000</v>
      </c>
    </row>
    <row r="619" spans="1:2" hidden="1" outlineLevel="2" x14ac:dyDescent="0.25">
      <c r="A619" s="53" t="s">
        <v>172</v>
      </c>
      <c r="B619" s="11">
        <v>2000</v>
      </c>
    </row>
    <row r="620" spans="1:2" hidden="1" outlineLevel="2" x14ac:dyDescent="0.25">
      <c r="A620" s="53" t="s">
        <v>227</v>
      </c>
      <c r="B620" s="11">
        <v>940</v>
      </c>
    </row>
    <row r="621" spans="1:2" hidden="1" outlineLevel="2" x14ac:dyDescent="0.25">
      <c r="A621" s="53" t="s">
        <v>260</v>
      </c>
      <c r="B621" s="11">
        <v>500</v>
      </c>
    </row>
    <row r="622" spans="1:2" hidden="1" outlineLevel="2" x14ac:dyDescent="0.25">
      <c r="A622" s="53" t="s">
        <v>181</v>
      </c>
      <c r="B622" s="11">
        <v>100</v>
      </c>
    </row>
    <row r="623" spans="1:2" hidden="1" outlineLevel="2" x14ac:dyDescent="0.25">
      <c r="A623" s="53" t="s">
        <v>255</v>
      </c>
      <c r="B623" s="11">
        <v>1327</v>
      </c>
    </row>
    <row r="624" spans="1:2" hidden="1" outlineLevel="2" x14ac:dyDescent="0.25">
      <c r="A624" s="53" t="s">
        <v>261</v>
      </c>
      <c r="B624" s="11">
        <v>36000</v>
      </c>
    </row>
    <row r="625" spans="1:3" hidden="1" outlineLevel="2" x14ac:dyDescent="0.25">
      <c r="A625" s="53"/>
      <c r="B625" s="11"/>
    </row>
    <row r="626" spans="1:3" hidden="1" outlineLevel="2" x14ac:dyDescent="0.25">
      <c r="A626" s="59" t="s">
        <v>262</v>
      </c>
      <c r="B626" s="12">
        <f>SUM(B602:B624)-1</f>
        <v>1018593</v>
      </c>
      <c r="C626" s="109"/>
    </row>
    <row r="627" spans="1:3" hidden="1" outlineLevel="2" x14ac:dyDescent="0.25">
      <c r="A627" s="94"/>
      <c r="B627" s="11"/>
    </row>
    <row r="628" spans="1:3" s="111" customFormat="1" hidden="1" outlineLevel="1" x14ac:dyDescent="0.25">
      <c r="A628" s="52" t="s">
        <v>264</v>
      </c>
      <c r="B628" s="92">
        <f>B626+B600+B495</f>
        <v>58023642</v>
      </c>
    </row>
    <row r="629" spans="1:3" hidden="1" outlineLevel="2" x14ac:dyDescent="0.25">
      <c r="A629" s="94"/>
      <c r="B629" s="11"/>
    </row>
    <row r="630" spans="1:3" hidden="1" outlineLevel="2" x14ac:dyDescent="0.25">
      <c r="A630" s="53" t="s">
        <v>152</v>
      </c>
      <c r="B630" s="11">
        <v>2104745</v>
      </c>
    </row>
    <row r="631" spans="1:3" hidden="1" outlineLevel="2" x14ac:dyDescent="0.25">
      <c r="A631" s="53" t="s">
        <v>176</v>
      </c>
      <c r="B631" s="11">
        <v>3500</v>
      </c>
    </row>
    <row r="632" spans="1:3" hidden="1" outlineLevel="2" x14ac:dyDescent="0.25">
      <c r="A632" s="53" t="s">
        <v>153</v>
      </c>
      <c r="B632" s="11">
        <v>30000</v>
      </c>
    </row>
    <row r="633" spans="1:3" hidden="1" outlineLevel="2" x14ac:dyDescent="0.25">
      <c r="A633" s="53" t="s">
        <v>154</v>
      </c>
      <c r="B633" s="11">
        <v>21000</v>
      </c>
    </row>
    <row r="634" spans="1:3" hidden="1" outlineLevel="2" x14ac:dyDescent="0.25">
      <c r="A634" s="53" t="s">
        <v>156</v>
      </c>
      <c r="B634" s="11">
        <v>305586</v>
      </c>
    </row>
    <row r="635" spans="1:3" hidden="1" outlineLevel="2" x14ac:dyDescent="0.25">
      <c r="A635" s="53" t="s">
        <v>157</v>
      </c>
      <c r="B635" s="11">
        <v>166008</v>
      </c>
    </row>
    <row r="636" spans="1:3" hidden="1" outlineLevel="2" x14ac:dyDescent="0.25">
      <c r="A636" s="53" t="s">
        <v>158</v>
      </c>
      <c r="B636" s="11">
        <v>406484</v>
      </c>
    </row>
    <row r="637" spans="1:3" hidden="1" outlineLevel="2" x14ac:dyDescent="0.25">
      <c r="A637" s="53" t="s">
        <v>159</v>
      </c>
      <c r="B637" s="11">
        <v>50154</v>
      </c>
    </row>
    <row r="638" spans="1:3" hidden="1" outlineLevel="2" x14ac:dyDescent="0.25">
      <c r="A638" s="53" t="s">
        <v>160</v>
      </c>
      <c r="B638" s="11">
        <v>18750</v>
      </c>
    </row>
    <row r="639" spans="1:3" hidden="1" outlineLevel="2" x14ac:dyDescent="0.25">
      <c r="A639" s="53" t="s">
        <v>177</v>
      </c>
      <c r="B639" s="11">
        <v>500</v>
      </c>
    </row>
    <row r="640" spans="1:3" hidden="1" outlineLevel="2" x14ac:dyDescent="0.25">
      <c r="A640" s="53" t="s">
        <v>161</v>
      </c>
      <c r="B640" s="11">
        <v>50000</v>
      </c>
    </row>
    <row r="641" spans="1:2" hidden="1" outlineLevel="2" x14ac:dyDescent="0.25">
      <c r="A641" s="53" t="s">
        <v>265</v>
      </c>
      <c r="B641" s="11">
        <v>30000</v>
      </c>
    </row>
    <row r="642" spans="1:2" hidden="1" outlineLevel="2" x14ac:dyDescent="0.25">
      <c r="A642" s="53" t="s">
        <v>162</v>
      </c>
      <c r="B642" s="11">
        <v>29000</v>
      </c>
    </row>
    <row r="643" spans="1:2" hidden="1" outlineLevel="2" x14ac:dyDescent="0.25">
      <c r="A643" s="53" t="s">
        <v>266</v>
      </c>
      <c r="B643" s="11">
        <v>7000</v>
      </c>
    </row>
    <row r="644" spans="1:2" hidden="1" outlineLevel="2" x14ac:dyDescent="0.25">
      <c r="A644" s="53" t="s">
        <v>223</v>
      </c>
      <c r="B644" s="11">
        <v>2500</v>
      </c>
    </row>
    <row r="645" spans="1:2" hidden="1" outlineLevel="2" x14ac:dyDescent="0.25">
      <c r="A645" s="53" t="s">
        <v>217</v>
      </c>
      <c r="B645" s="11">
        <v>21000</v>
      </c>
    </row>
    <row r="646" spans="1:2" hidden="1" outlineLevel="2" x14ac:dyDescent="0.25">
      <c r="A646" s="53" t="s">
        <v>178</v>
      </c>
      <c r="B646" s="11">
        <v>22500</v>
      </c>
    </row>
    <row r="647" spans="1:2" hidden="1" outlineLevel="2" x14ac:dyDescent="0.25">
      <c r="A647" s="53" t="s">
        <v>163</v>
      </c>
      <c r="B647" s="11">
        <v>36000</v>
      </c>
    </row>
    <row r="648" spans="1:2" hidden="1" outlineLevel="2" x14ac:dyDescent="0.25">
      <c r="A648" s="53" t="s">
        <v>164</v>
      </c>
      <c r="B648" s="11">
        <v>400</v>
      </c>
    </row>
    <row r="649" spans="1:2" hidden="1" outlineLevel="2" x14ac:dyDescent="0.25">
      <c r="A649" s="53" t="s">
        <v>231</v>
      </c>
      <c r="B649" s="11">
        <v>1000</v>
      </c>
    </row>
    <row r="650" spans="1:2" hidden="1" outlineLevel="2" x14ac:dyDescent="0.25">
      <c r="A650" s="53" t="s">
        <v>267</v>
      </c>
      <c r="B650" s="11">
        <v>1314000</v>
      </c>
    </row>
    <row r="651" spans="1:2" hidden="1" outlineLevel="2" x14ac:dyDescent="0.25">
      <c r="A651" s="53" t="s">
        <v>268</v>
      </c>
      <c r="B651" s="11">
        <v>160000</v>
      </c>
    </row>
    <row r="652" spans="1:2" hidden="1" outlineLevel="2" x14ac:dyDescent="0.25">
      <c r="A652" s="53" t="s">
        <v>269</v>
      </c>
      <c r="B652" s="11">
        <v>30000</v>
      </c>
    </row>
    <row r="653" spans="1:2" hidden="1" outlineLevel="2" x14ac:dyDescent="0.25">
      <c r="A653" s="53" t="s">
        <v>224</v>
      </c>
      <c r="B653" s="11">
        <v>400</v>
      </c>
    </row>
    <row r="654" spans="1:2" hidden="1" outlineLevel="2" x14ac:dyDescent="0.25">
      <c r="A654" s="53" t="s">
        <v>166</v>
      </c>
      <c r="B654" s="11">
        <v>200</v>
      </c>
    </row>
    <row r="655" spans="1:2" hidden="1" outlineLevel="2" x14ac:dyDescent="0.25">
      <c r="A655" s="53" t="s">
        <v>167</v>
      </c>
      <c r="B655" s="11">
        <v>1400</v>
      </c>
    </row>
    <row r="656" spans="1:2" hidden="1" outlineLevel="2" x14ac:dyDescent="0.25">
      <c r="A656" s="53" t="s">
        <v>168</v>
      </c>
      <c r="B656" s="11">
        <v>600</v>
      </c>
    </row>
    <row r="657" spans="1:2" hidden="1" outlineLevel="2" x14ac:dyDescent="0.25">
      <c r="A657" s="53" t="s">
        <v>169</v>
      </c>
      <c r="B657" s="11">
        <v>350</v>
      </c>
    </row>
    <row r="658" spans="1:2" hidden="1" outlineLevel="2" x14ac:dyDescent="0.25">
      <c r="A658" s="53" t="s">
        <v>179</v>
      </c>
      <c r="B658" s="11">
        <v>24000</v>
      </c>
    </row>
    <row r="659" spans="1:2" hidden="1" outlineLevel="2" x14ac:dyDescent="0.25">
      <c r="A659" s="53" t="s">
        <v>170</v>
      </c>
      <c r="B659" s="11">
        <v>2000</v>
      </c>
    </row>
    <row r="660" spans="1:2" hidden="1" outlineLevel="2" x14ac:dyDescent="0.25">
      <c r="A660" s="53" t="s">
        <v>171</v>
      </c>
      <c r="B660" s="11">
        <v>500</v>
      </c>
    </row>
    <row r="661" spans="1:2" hidden="1" outlineLevel="2" x14ac:dyDescent="0.25">
      <c r="A661" s="53" t="s">
        <v>172</v>
      </c>
      <c r="B661" s="11">
        <v>11600</v>
      </c>
    </row>
    <row r="662" spans="1:2" hidden="1" outlineLevel="2" x14ac:dyDescent="0.25">
      <c r="A662" s="53" t="s">
        <v>173</v>
      </c>
      <c r="B662" s="11">
        <v>17800</v>
      </c>
    </row>
    <row r="663" spans="1:2" hidden="1" outlineLevel="2" x14ac:dyDescent="0.25">
      <c r="A663" s="53" t="s">
        <v>270</v>
      </c>
      <c r="B663" s="11">
        <v>140000</v>
      </c>
    </row>
    <row r="664" spans="1:2" hidden="1" outlineLevel="2" x14ac:dyDescent="0.25">
      <c r="A664" s="53" t="s">
        <v>271</v>
      </c>
      <c r="B664" s="11">
        <v>814835</v>
      </c>
    </row>
    <row r="665" spans="1:2" hidden="1" outlineLevel="2" x14ac:dyDescent="0.25">
      <c r="A665" s="53" t="s">
        <v>227</v>
      </c>
      <c r="B665" s="11">
        <v>123512</v>
      </c>
    </row>
    <row r="666" spans="1:2" hidden="1" outlineLevel="2" x14ac:dyDescent="0.25">
      <c r="A666" s="53" t="s">
        <v>232</v>
      </c>
      <c r="B666" s="11">
        <v>56000</v>
      </c>
    </row>
    <row r="667" spans="1:2" hidden="1" outlineLevel="2" x14ac:dyDescent="0.25">
      <c r="A667" s="53" t="s">
        <v>174</v>
      </c>
      <c r="B667" s="11">
        <v>900</v>
      </c>
    </row>
    <row r="668" spans="1:2" hidden="1" outlineLevel="2" x14ac:dyDescent="0.25">
      <c r="A668" s="53" t="s">
        <v>218</v>
      </c>
      <c r="B668" s="11">
        <v>80000</v>
      </c>
    </row>
    <row r="669" spans="1:2" hidden="1" outlineLevel="2" x14ac:dyDescent="0.25">
      <c r="A669" s="53" t="s">
        <v>183</v>
      </c>
      <c r="B669" s="11">
        <v>225</v>
      </c>
    </row>
    <row r="670" spans="1:2" hidden="1" outlineLevel="2" x14ac:dyDescent="0.25">
      <c r="A670" s="53" t="s">
        <v>181</v>
      </c>
      <c r="B670" s="11">
        <v>4500</v>
      </c>
    </row>
    <row r="671" spans="1:2" hidden="1" outlineLevel="2" x14ac:dyDescent="0.25">
      <c r="A671" s="53" t="s">
        <v>220</v>
      </c>
      <c r="B671" s="11">
        <v>130031</v>
      </c>
    </row>
    <row r="672" spans="1:2" hidden="1" outlineLevel="2" x14ac:dyDescent="0.25">
      <c r="A672" s="53" t="s">
        <v>182</v>
      </c>
      <c r="B672" s="11">
        <v>18100</v>
      </c>
    </row>
    <row r="673" spans="1:2" hidden="1" outlineLevel="2" x14ac:dyDescent="0.25">
      <c r="A673" s="53" t="s">
        <v>415</v>
      </c>
      <c r="B673" s="11">
        <v>848300</v>
      </c>
    </row>
    <row r="674" spans="1:2" hidden="1" outlineLevel="2" x14ac:dyDescent="0.25">
      <c r="A674" s="53" t="s">
        <v>272</v>
      </c>
      <c r="B674" s="11">
        <v>29500</v>
      </c>
    </row>
    <row r="675" spans="1:2" hidden="1" outlineLevel="2" x14ac:dyDescent="0.25">
      <c r="A675" s="53"/>
      <c r="B675" s="11"/>
    </row>
    <row r="676" spans="1:2" hidden="1" outlineLevel="2" x14ac:dyDescent="0.25">
      <c r="A676" s="61" t="s">
        <v>273</v>
      </c>
      <c r="B676" s="12">
        <f>SUM(B630:B674)</f>
        <v>7114880</v>
      </c>
    </row>
    <row r="677" spans="1:2" hidden="1" outlineLevel="2" x14ac:dyDescent="0.25">
      <c r="A677" s="94"/>
      <c r="B677" s="11"/>
    </row>
    <row r="678" spans="1:2" hidden="1" outlineLevel="2" x14ac:dyDescent="0.25">
      <c r="A678" s="53" t="s">
        <v>152</v>
      </c>
      <c r="B678" s="11">
        <v>647570</v>
      </c>
    </row>
    <row r="679" spans="1:2" hidden="1" outlineLevel="2" x14ac:dyDescent="0.25">
      <c r="A679" s="53" t="s">
        <v>176</v>
      </c>
      <c r="B679" s="11">
        <v>2000</v>
      </c>
    </row>
    <row r="680" spans="1:2" hidden="1" outlineLevel="2" x14ac:dyDescent="0.25">
      <c r="A680" s="53" t="s">
        <v>153</v>
      </c>
      <c r="B680" s="11">
        <v>14400</v>
      </c>
    </row>
    <row r="681" spans="1:2" hidden="1" outlineLevel="2" x14ac:dyDescent="0.25">
      <c r="A681" s="53" t="s">
        <v>154</v>
      </c>
      <c r="B681" s="11">
        <v>7000</v>
      </c>
    </row>
    <row r="682" spans="1:2" hidden="1" outlineLevel="2" x14ac:dyDescent="0.25">
      <c r="A682" s="53" t="s">
        <v>155</v>
      </c>
      <c r="B682" s="11">
        <v>100</v>
      </c>
    </row>
    <row r="683" spans="1:2" hidden="1" outlineLevel="2" x14ac:dyDescent="0.25">
      <c r="A683" s="53" t="s">
        <v>156</v>
      </c>
      <c r="B683" s="11">
        <v>123630</v>
      </c>
    </row>
    <row r="684" spans="1:2" hidden="1" outlineLevel="2" x14ac:dyDescent="0.25">
      <c r="A684" s="53" t="s">
        <v>157</v>
      </c>
      <c r="B684" s="11">
        <v>49975</v>
      </c>
    </row>
    <row r="685" spans="1:2" hidden="1" outlineLevel="2" x14ac:dyDescent="0.25">
      <c r="A685" s="53" t="s">
        <v>158</v>
      </c>
      <c r="B685" s="11">
        <v>116870</v>
      </c>
    </row>
    <row r="686" spans="1:2" hidden="1" outlineLevel="2" x14ac:dyDescent="0.25">
      <c r="A686" s="53" t="s">
        <v>189</v>
      </c>
      <c r="B686" s="11">
        <v>21221</v>
      </c>
    </row>
    <row r="687" spans="1:2" hidden="1" outlineLevel="2" x14ac:dyDescent="0.25">
      <c r="A687" s="53" t="s">
        <v>457</v>
      </c>
      <c r="B687" s="11">
        <v>1350</v>
      </c>
    </row>
    <row r="688" spans="1:2" hidden="1" outlineLevel="2" x14ac:dyDescent="0.25">
      <c r="A688" s="53" t="s">
        <v>161</v>
      </c>
      <c r="B688" s="11">
        <v>10000</v>
      </c>
    </row>
    <row r="689" spans="1:2" hidden="1" outlineLevel="2" x14ac:dyDescent="0.25">
      <c r="A689" s="53" t="s">
        <v>265</v>
      </c>
      <c r="B689" s="11">
        <v>40000</v>
      </c>
    </row>
    <row r="690" spans="1:2" hidden="1" outlineLevel="2" x14ac:dyDescent="0.25">
      <c r="A690" s="53" t="s">
        <v>162</v>
      </c>
      <c r="B690" s="11">
        <v>2960</v>
      </c>
    </row>
    <row r="691" spans="1:2" hidden="1" outlineLevel="2" x14ac:dyDescent="0.25">
      <c r="A691" s="53" t="s">
        <v>222</v>
      </c>
      <c r="B691" s="11">
        <v>3000</v>
      </c>
    </row>
    <row r="692" spans="1:2" hidden="1" outlineLevel="2" x14ac:dyDescent="0.25">
      <c r="A692" s="53" t="s">
        <v>223</v>
      </c>
      <c r="B692" s="11">
        <v>1000</v>
      </c>
    </row>
    <row r="693" spans="1:2" hidden="1" outlineLevel="2" x14ac:dyDescent="0.25">
      <c r="A693" s="53" t="s">
        <v>217</v>
      </c>
      <c r="B693" s="11">
        <v>14100</v>
      </c>
    </row>
    <row r="694" spans="1:2" hidden="1" outlineLevel="2" x14ac:dyDescent="0.25">
      <c r="A694" s="53" t="s">
        <v>178</v>
      </c>
      <c r="B694" s="11">
        <v>10000</v>
      </c>
    </row>
    <row r="695" spans="1:2" hidden="1" outlineLevel="2" x14ac:dyDescent="0.25">
      <c r="A695" s="53" t="s">
        <v>163</v>
      </c>
      <c r="B695" s="11">
        <v>4500</v>
      </c>
    </row>
    <row r="696" spans="1:2" hidden="1" outlineLevel="2" x14ac:dyDescent="0.25">
      <c r="A696" s="53" t="s">
        <v>224</v>
      </c>
      <c r="B696" s="11">
        <v>1075</v>
      </c>
    </row>
    <row r="697" spans="1:2" hidden="1" outlineLevel="2" x14ac:dyDescent="0.25">
      <c r="A697" s="53" t="s">
        <v>166</v>
      </c>
      <c r="B697" s="11">
        <v>175</v>
      </c>
    </row>
    <row r="698" spans="1:2" hidden="1" outlineLevel="2" x14ac:dyDescent="0.25">
      <c r="A698" s="53" t="s">
        <v>167</v>
      </c>
      <c r="B698" s="11">
        <v>300</v>
      </c>
    </row>
    <row r="699" spans="1:2" hidden="1" outlineLevel="2" x14ac:dyDescent="0.25">
      <c r="A699" s="53" t="s">
        <v>169</v>
      </c>
      <c r="B699" s="11">
        <v>100</v>
      </c>
    </row>
    <row r="700" spans="1:2" hidden="1" outlineLevel="2" x14ac:dyDescent="0.25">
      <c r="A700" s="53" t="s">
        <v>179</v>
      </c>
      <c r="B700" s="11">
        <v>0</v>
      </c>
    </row>
    <row r="701" spans="1:2" hidden="1" outlineLevel="2" x14ac:dyDescent="0.25">
      <c r="A701" s="53" t="s">
        <v>172</v>
      </c>
      <c r="B701" s="11">
        <v>5000</v>
      </c>
    </row>
    <row r="702" spans="1:2" hidden="1" outlineLevel="2" x14ac:dyDescent="0.25">
      <c r="A702" s="53" t="s">
        <v>173</v>
      </c>
      <c r="B702" s="11">
        <v>6250</v>
      </c>
    </row>
    <row r="703" spans="1:2" hidden="1" outlineLevel="2" x14ac:dyDescent="0.25">
      <c r="A703" s="53" t="s">
        <v>274</v>
      </c>
      <c r="B703" s="11">
        <v>5000</v>
      </c>
    </row>
    <row r="704" spans="1:2" hidden="1" outlineLevel="2" x14ac:dyDescent="0.25">
      <c r="A704" s="53" t="s">
        <v>275</v>
      </c>
      <c r="B704" s="11">
        <v>10000</v>
      </c>
    </row>
    <row r="705" spans="1:2" hidden="1" outlineLevel="2" x14ac:dyDescent="0.25">
      <c r="A705" s="53" t="s">
        <v>227</v>
      </c>
      <c r="B705" s="11">
        <v>45200</v>
      </c>
    </row>
    <row r="706" spans="1:2" hidden="1" outlineLevel="2" x14ac:dyDescent="0.25">
      <c r="A706" s="53" t="s">
        <v>232</v>
      </c>
      <c r="B706" s="11">
        <v>32500</v>
      </c>
    </row>
    <row r="707" spans="1:2" hidden="1" outlineLevel="2" x14ac:dyDescent="0.25">
      <c r="A707" s="53" t="s">
        <v>174</v>
      </c>
      <c r="B707" s="11">
        <v>175</v>
      </c>
    </row>
    <row r="708" spans="1:2" hidden="1" outlineLevel="2" x14ac:dyDescent="0.25">
      <c r="A708" s="53" t="s">
        <v>183</v>
      </c>
      <c r="B708" s="11">
        <v>75</v>
      </c>
    </row>
    <row r="709" spans="1:2" hidden="1" outlineLevel="2" x14ac:dyDescent="0.25">
      <c r="A709" s="53" t="s">
        <v>181</v>
      </c>
      <c r="B709" s="11">
        <v>2000</v>
      </c>
    </row>
    <row r="710" spans="1:2" hidden="1" outlineLevel="2" x14ac:dyDescent="0.25">
      <c r="A710" s="53"/>
      <c r="B710" s="11"/>
    </row>
    <row r="711" spans="1:2" hidden="1" outlineLevel="2" x14ac:dyDescent="0.25">
      <c r="A711" s="61" t="s">
        <v>276</v>
      </c>
      <c r="B711" s="12">
        <f>SUM(B678:B709)</f>
        <v>1177526</v>
      </c>
    </row>
    <row r="712" spans="1:2" hidden="1" outlineLevel="2" x14ac:dyDescent="0.25">
      <c r="A712" s="94"/>
      <c r="B712" s="11"/>
    </row>
    <row r="713" spans="1:2" hidden="1" outlineLevel="2" x14ac:dyDescent="0.25">
      <c r="A713" s="53" t="s">
        <v>152</v>
      </c>
      <c r="B713" s="11">
        <v>718717</v>
      </c>
    </row>
    <row r="714" spans="1:2" hidden="1" outlineLevel="2" x14ac:dyDescent="0.25">
      <c r="A714" s="53" t="s">
        <v>176</v>
      </c>
      <c r="B714" s="11">
        <v>6000</v>
      </c>
    </row>
    <row r="715" spans="1:2" hidden="1" outlineLevel="2" x14ac:dyDescent="0.25">
      <c r="A715" s="53" t="s">
        <v>153</v>
      </c>
      <c r="B715" s="11">
        <v>6700</v>
      </c>
    </row>
    <row r="716" spans="1:2" hidden="1" outlineLevel="2" x14ac:dyDescent="0.25">
      <c r="A716" s="53" t="s">
        <v>154</v>
      </c>
      <c r="B716" s="11">
        <v>9250</v>
      </c>
    </row>
    <row r="717" spans="1:2" hidden="1" outlineLevel="2" x14ac:dyDescent="0.25">
      <c r="A717" s="53" t="s">
        <v>155</v>
      </c>
      <c r="B717" s="11">
        <v>500</v>
      </c>
    </row>
    <row r="718" spans="1:2" hidden="1" outlineLevel="2" x14ac:dyDescent="0.25">
      <c r="A718" s="53" t="s">
        <v>156</v>
      </c>
      <c r="B718" s="11">
        <v>147405</v>
      </c>
    </row>
    <row r="719" spans="1:2" hidden="1" outlineLevel="2" x14ac:dyDescent="0.25">
      <c r="A719" s="53" t="s">
        <v>157</v>
      </c>
      <c r="B719" s="11">
        <v>66322</v>
      </c>
    </row>
    <row r="720" spans="1:2" hidden="1" outlineLevel="2" x14ac:dyDescent="0.25">
      <c r="A720" s="53" t="s">
        <v>158</v>
      </c>
      <c r="B720" s="11">
        <v>162784</v>
      </c>
    </row>
    <row r="721" spans="1:2" hidden="1" outlineLevel="2" x14ac:dyDescent="0.25">
      <c r="A721" s="53" t="s">
        <v>159</v>
      </c>
      <c r="B721" s="11">
        <v>17726</v>
      </c>
    </row>
    <row r="722" spans="1:2" hidden="1" outlineLevel="2" x14ac:dyDescent="0.25">
      <c r="A722" s="53" t="s">
        <v>160</v>
      </c>
      <c r="B722" s="11">
        <v>4320</v>
      </c>
    </row>
    <row r="723" spans="1:2" hidden="1" outlineLevel="2" x14ac:dyDescent="0.25">
      <c r="A723" s="53" t="s">
        <v>161</v>
      </c>
      <c r="B723" s="11">
        <v>5000</v>
      </c>
    </row>
    <row r="724" spans="1:2" hidden="1" outlineLevel="2" x14ac:dyDescent="0.25">
      <c r="A724" s="53" t="s">
        <v>162</v>
      </c>
      <c r="B724" s="11">
        <v>6500</v>
      </c>
    </row>
    <row r="725" spans="1:2" hidden="1" outlineLevel="2" x14ac:dyDescent="0.25">
      <c r="A725" s="53" t="s">
        <v>239</v>
      </c>
      <c r="B725" s="11">
        <v>130000</v>
      </c>
    </row>
    <row r="726" spans="1:2" hidden="1" outlineLevel="2" x14ac:dyDescent="0.25">
      <c r="A726" s="53" t="s">
        <v>240</v>
      </c>
      <c r="B726" s="11">
        <v>9500</v>
      </c>
    </row>
    <row r="727" spans="1:2" hidden="1" outlineLevel="2" x14ac:dyDescent="0.25">
      <c r="A727" s="53" t="s">
        <v>222</v>
      </c>
      <c r="B727" s="11">
        <v>200000</v>
      </c>
    </row>
    <row r="728" spans="1:2" hidden="1" outlineLevel="2" x14ac:dyDescent="0.25">
      <c r="A728" s="53" t="s">
        <v>217</v>
      </c>
      <c r="B728" s="11">
        <v>1000</v>
      </c>
    </row>
    <row r="729" spans="1:2" hidden="1" outlineLevel="2" x14ac:dyDescent="0.25">
      <c r="A729" s="53" t="s">
        <v>178</v>
      </c>
      <c r="B729" s="11">
        <v>3800</v>
      </c>
    </row>
    <row r="730" spans="1:2" hidden="1" outlineLevel="2" x14ac:dyDescent="0.25">
      <c r="A730" s="53" t="s">
        <v>281</v>
      </c>
      <c r="B730" s="11">
        <v>3200</v>
      </c>
    </row>
    <row r="731" spans="1:2" hidden="1" outlineLevel="2" x14ac:dyDescent="0.25">
      <c r="A731" s="53" t="s">
        <v>231</v>
      </c>
      <c r="B731" s="11">
        <v>25000</v>
      </c>
    </row>
    <row r="732" spans="1:2" hidden="1" outlineLevel="2" x14ac:dyDescent="0.25">
      <c r="A732" s="53" t="s">
        <v>224</v>
      </c>
      <c r="B732" s="11">
        <v>500</v>
      </c>
    </row>
    <row r="733" spans="1:2" hidden="1" outlineLevel="2" x14ac:dyDescent="0.25">
      <c r="A733" s="53" t="s">
        <v>166</v>
      </c>
      <c r="B733" s="11">
        <v>100</v>
      </c>
    </row>
    <row r="734" spans="1:2" hidden="1" outlineLevel="2" x14ac:dyDescent="0.25">
      <c r="A734" s="53" t="s">
        <v>167</v>
      </c>
      <c r="B734" s="11">
        <v>1000</v>
      </c>
    </row>
    <row r="735" spans="1:2" hidden="1" outlineLevel="2" x14ac:dyDescent="0.25">
      <c r="A735" s="53" t="s">
        <v>168</v>
      </c>
      <c r="B735" s="11">
        <v>1000</v>
      </c>
    </row>
    <row r="736" spans="1:2" hidden="1" outlineLevel="2" x14ac:dyDescent="0.25">
      <c r="A736" s="53" t="s">
        <v>169</v>
      </c>
      <c r="B736" s="11">
        <v>1000</v>
      </c>
    </row>
    <row r="737" spans="1:2" hidden="1" outlineLevel="2" x14ac:dyDescent="0.25">
      <c r="A737" s="53" t="s">
        <v>180</v>
      </c>
      <c r="B737" s="11">
        <v>450</v>
      </c>
    </row>
    <row r="738" spans="1:2" hidden="1" outlineLevel="2" x14ac:dyDescent="0.25">
      <c r="A738" s="53" t="s">
        <v>179</v>
      </c>
      <c r="B738" s="11">
        <v>38500</v>
      </c>
    </row>
    <row r="739" spans="1:2" hidden="1" outlineLevel="2" x14ac:dyDescent="0.25">
      <c r="A739" s="53" t="s">
        <v>170</v>
      </c>
      <c r="B739" s="11">
        <v>700</v>
      </c>
    </row>
    <row r="740" spans="1:2" hidden="1" outlineLevel="2" x14ac:dyDescent="0.25">
      <c r="A740" s="53" t="s">
        <v>171</v>
      </c>
      <c r="B740" s="11">
        <v>250</v>
      </c>
    </row>
    <row r="741" spans="1:2" hidden="1" outlineLevel="2" x14ac:dyDescent="0.25">
      <c r="A741" s="53" t="s">
        <v>172</v>
      </c>
      <c r="B741" s="11">
        <v>12000</v>
      </c>
    </row>
    <row r="742" spans="1:2" hidden="1" outlineLevel="2" x14ac:dyDescent="0.25">
      <c r="A742" s="53" t="s">
        <v>173</v>
      </c>
      <c r="B742" s="11">
        <v>12000</v>
      </c>
    </row>
    <row r="743" spans="1:2" hidden="1" outlineLevel="2" x14ac:dyDescent="0.25">
      <c r="A743" s="53" t="s">
        <v>226</v>
      </c>
      <c r="B743" s="11">
        <v>27500</v>
      </c>
    </row>
    <row r="744" spans="1:2" hidden="1" outlineLevel="2" x14ac:dyDescent="0.25">
      <c r="A744" s="53" t="s">
        <v>227</v>
      </c>
      <c r="B744" s="11">
        <v>4000</v>
      </c>
    </row>
    <row r="745" spans="1:2" hidden="1" outlineLevel="2" x14ac:dyDescent="0.25">
      <c r="A745" s="53" t="s">
        <v>232</v>
      </c>
      <c r="B745" s="11">
        <v>1000</v>
      </c>
    </row>
    <row r="746" spans="1:2" hidden="1" outlineLevel="2" x14ac:dyDescent="0.25">
      <c r="A746" s="53" t="s">
        <v>174</v>
      </c>
      <c r="B746" s="11">
        <v>1000</v>
      </c>
    </row>
    <row r="747" spans="1:2" hidden="1" outlineLevel="2" x14ac:dyDescent="0.25">
      <c r="A747" s="53" t="s">
        <v>218</v>
      </c>
      <c r="B747" s="11">
        <v>1100</v>
      </c>
    </row>
    <row r="748" spans="1:2" hidden="1" outlineLevel="2" x14ac:dyDescent="0.25">
      <c r="A748" s="53" t="s">
        <v>183</v>
      </c>
      <c r="B748" s="11">
        <v>500</v>
      </c>
    </row>
    <row r="749" spans="1:2" hidden="1" outlineLevel="2" x14ac:dyDescent="0.25">
      <c r="A749" s="53" t="s">
        <v>277</v>
      </c>
      <c r="B749" s="11">
        <v>10000</v>
      </c>
    </row>
    <row r="750" spans="1:2" hidden="1" outlineLevel="2" x14ac:dyDescent="0.25">
      <c r="A750" s="53" t="s">
        <v>181</v>
      </c>
      <c r="B750" s="11">
        <v>2000</v>
      </c>
    </row>
    <row r="751" spans="1:2" hidden="1" outlineLevel="2" x14ac:dyDescent="0.25">
      <c r="A751" s="53" t="s">
        <v>220</v>
      </c>
      <c r="B751" s="11">
        <v>7961</v>
      </c>
    </row>
    <row r="752" spans="1:2" hidden="1" outlineLevel="2" x14ac:dyDescent="0.25">
      <c r="A752" s="53" t="s">
        <v>184</v>
      </c>
      <c r="B752" s="11">
        <v>500</v>
      </c>
    </row>
    <row r="753" spans="1:2" hidden="1" outlineLevel="2" x14ac:dyDescent="0.25">
      <c r="A753" s="53" t="s">
        <v>278</v>
      </c>
      <c r="B753" s="11">
        <v>1000</v>
      </c>
    </row>
    <row r="754" spans="1:2" hidden="1" outlineLevel="2" x14ac:dyDescent="0.25">
      <c r="A754" s="53" t="s">
        <v>279</v>
      </c>
      <c r="B754" s="11">
        <v>450</v>
      </c>
    </row>
    <row r="755" spans="1:2" hidden="1" outlineLevel="2" x14ac:dyDescent="0.25">
      <c r="A755" s="53"/>
      <c r="B755" s="11"/>
    </row>
    <row r="756" spans="1:2" hidden="1" outlineLevel="2" x14ac:dyDescent="0.25">
      <c r="A756" s="53"/>
      <c r="B756" s="11"/>
    </row>
    <row r="757" spans="1:2" s="111" customFormat="1" hidden="1" outlineLevel="2" x14ac:dyDescent="0.25">
      <c r="A757" s="61" t="s">
        <v>280</v>
      </c>
      <c r="B757" s="12">
        <f>SUM(B713:B755)</f>
        <v>1648235</v>
      </c>
    </row>
    <row r="758" spans="1:2" hidden="1" outlineLevel="2" x14ac:dyDescent="0.25">
      <c r="A758" s="94"/>
      <c r="B758" s="11"/>
    </row>
    <row r="759" spans="1:2" hidden="1" outlineLevel="1" x14ac:dyDescent="0.25">
      <c r="A759" s="52" t="s">
        <v>282</v>
      </c>
      <c r="B759" s="92">
        <f>B757+B711+B676</f>
        <v>9940641</v>
      </c>
    </row>
    <row r="760" spans="1:2" hidden="1" outlineLevel="2" x14ac:dyDescent="0.25">
      <c r="A760" s="94"/>
      <c r="B760" s="11"/>
    </row>
    <row r="761" spans="1:2" hidden="1" outlineLevel="2" x14ac:dyDescent="0.25">
      <c r="A761" s="53" t="s">
        <v>152</v>
      </c>
      <c r="B761" s="11">
        <v>803581</v>
      </c>
    </row>
    <row r="762" spans="1:2" hidden="1" outlineLevel="2" x14ac:dyDescent="0.25">
      <c r="A762" s="53" t="s">
        <v>176</v>
      </c>
      <c r="B762" s="11">
        <v>500</v>
      </c>
    </row>
    <row r="763" spans="1:2" hidden="1" outlineLevel="2" x14ac:dyDescent="0.25">
      <c r="A763" s="53" t="s">
        <v>153</v>
      </c>
      <c r="B763" s="11">
        <v>8000</v>
      </c>
    </row>
    <row r="764" spans="1:2" hidden="1" outlineLevel="2" x14ac:dyDescent="0.25">
      <c r="A764" s="53" t="s">
        <v>155</v>
      </c>
      <c r="B764" s="11">
        <v>7000</v>
      </c>
    </row>
    <row r="765" spans="1:2" hidden="1" outlineLevel="2" x14ac:dyDescent="0.25">
      <c r="A765" s="53" t="s">
        <v>156</v>
      </c>
      <c r="B765" s="11">
        <v>92722</v>
      </c>
    </row>
    <row r="766" spans="1:2" hidden="1" outlineLevel="2" x14ac:dyDescent="0.25">
      <c r="A766" s="53" t="s">
        <v>157</v>
      </c>
      <c r="B766" s="11">
        <v>56489</v>
      </c>
    </row>
    <row r="767" spans="1:2" hidden="1" outlineLevel="2" x14ac:dyDescent="0.25">
      <c r="A767" s="53" t="s">
        <v>158</v>
      </c>
      <c r="B767" s="11">
        <v>146026</v>
      </c>
    </row>
    <row r="768" spans="1:2" hidden="1" outlineLevel="2" x14ac:dyDescent="0.25">
      <c r="A768" s="53" t="s">
        <v>159</v>
      </c>
      <c r="B768" s="11">
        <v>5006</v>
      </c>
    </row>
    <row r="769" spans="1:2" hidden="1" outlineLevel="2" x14ac:dyDescent="0.25">
      <c r="A769" s="53" t="s">
        <v>160</v>
      </c>
      <c r="B769" s="11">
        <v>1000</v>
      </c>
    </row>
    <row r="770" spans="1:2" hidden="1" outlineLevel="2" x14ac:dyDescent="0.25">
      <c r="A770" s="53" t="s">
        <v>161</v>
      </c>
      <c r="B770" s="11">
        <v>410000</v>
      </c>
    </row>
    <row r="771" spans="1:2" hidden="1" outlineLevel="2" x14ac:dyDescent="0.25">
      <c r="A771" s="53" t="s">
        <v>283</v>
      </c>
      <c r="B771" s="11">
        <v>0</v>
      </c>
    </row>
    <row r="772" spans="1:2" hidden="1" outlineLevel="2" x14ac:dyDescent="0.25">
      <c r="A772" s="53" t="s">
        <v>162</v>
      </c>
      <c r="B772" s="11">
        <v>5000</v>
      </c>
    </row>
    <row r="773" spans="1:2" hidden="1" outlineLevel="2" x14ac:dyDescent="0.25">
      <c r="A773" s="53" t="s">
        <v>178</v>
      </c>
      <c r="B773" s="11">
        <v>2000</v>
      </c>
    </row>
    <row r="774" spans="1:2" hidden="1" outlineLevel="2" x14ac:dyDescent="0.25">
      <c r="A774" s="53" t="s">
        <v>163</v>
      </c>
      <c r="B774" s="11">
        <v>4000</v>
      </c>
    </row>
    <row r="775" spans="1:2" hidden="1" outlineLevel="2" x14ac:dyDescent="0.25">
      <c r="A775" s="53" t="s">
        <v>164</v>
      </c>
      <c r="B775" s="11">
        <v>600</v>
      </c>
    </row>
    <row r="776" spans="1:2" hidden="1" outlineLevel="2" x14ac:dyDescent="0.25">
      <c r="A776" s="53" t="s">
        <v>224</v>
      </c>
      <c r="B776" s="11">
        <v>240</v>
      </c>
    </row>
    <row r="777" spans="1:2" hidden="1" outlineLevel="2" x14ac:dyDescent="0.25">
      <c r="A777" s="53" t="s">
        <v>165</v>
      </c>
      <c r="B777" s="11">
        <v>500</v>
      </c>
    </row>
    <row r="778" spans="1:2" hidden="1" outlineLevel="2" x14ac:dyDescent="0.25">
      <c r="A778" s="53" t="s">
        <v>166</v>
      </c>
      <c r="B778" s="11">
        <v>4581</v>
      </c>
    </row>
    <row r="779" spans="1:2" hidden="1" outlineLevel="2" x14ac:dyDescent="0.25">
      <c r="A779" s="53" t="s">
        <v>167</v>
      </c>
      <c r="B779" s="11">
        <v>25000</v>
      </c>
    </row>
    <row r="780" spans="1:2" hidden="1" outlineLevel="2" x14ac:dyDescent="0.25">
      <c r="A780" s="53" t="s">
        <v>168</v>
      </c>
      <c r="B780" s="11">
        <v>1000</v>
      </c>
    </row>
    <row r="781" spans="1:2" hidden="1" outlineLevel="2" x14ac:dyDescent="0.25">
      <c r="A781" s="53" t="s">
        <v>169</v>
      </c>
      <c r="B781" s="11">
        <v>4500</v>
      </c>
    </row>
    <row r="782" spans="1:2" hidden="1" outlineLevel="2" x14ac:dyDescent="0.25">
      <c r="A782" s="53" t="s">
        <v>180</v>
      </c>
      <c r="B782" s="11">
        <v>20000</v>
      </c>
    </row>
    <row r="783" spans="1:2" hidden="1" outlineLevel="2" x14ac:dyDescent="0.25">
      <c r="A783" s="53" t="s">
        <v>179</v>
      </c>
      <c r="B783" s="11">
        <v>40000</v>
      </c>
    </row>
    <row r="784" spans="1:2" hidden="1" outlineLevel="2" x14ac:dyDescent="0.25">
      <c r="A784" s="53" t="s">
        <v>170</v>
      </c>
      <c r="B784" s="11">
        <v>7000</v>
      </c>
    </row>
    <row r="785" spans="1:2" hidden="1" outlineLevel="2" x14ac:dyDescent="0.25">
      <c r="A785" s="53" t="s">
        <v>171</v>
      </c>
      <c r="B785" s="11">
        <v>1500</v>
      </c>
    </row>
    <row r="786" spans="1:2" hidden="1" outlineLevel="2" x14ac:dyDescent="0.25">
      <c r="A786" s="53" t="s">
        <v>172</v>
      </c>
      <c r="B786" s="11">
        <v>1000</v>
      </c>
    </row>
    <row r="787" spans="1:2" hidden="1" outlineLevel="2" x14ac:dyDescent="0.25">
      <c r="A787" s="53" t="s">
        <v>173</v>
      </c>
      <c r="B787" s="11">
        <v>1100</v>
      </c>
    </row>
    <row r="788" spans="1:2" hidden="1" outlineLevel="2" x14ac:dyDescent="0.25">
      <c r="A788" s="53" t="s">
        <v>458</v>
      </c>
      <c r="B788" s="11">
        <v>135000</v>
      </c>
    </row>
    <row r="789" spans="1:2" hidden="1" outlineLevel="2" x14ac:dyDescent="0.25">
      <c r="A789" s="53" t="s">
        <v>227</v>
      </c>
      <c r="B789" s="11">
        <v>1000</v>
      </c>
    </row>
    <row r="790" spans="1:2" hidden="1" outlineLevel="2" x14ac:dyDescent="0.25">
      <c r="A790" s="53" t="s">
        <v>232</v>
      </c>
      <c r="B790" s="11">
        <v>6600</v>
      </c>
    </row>
    <row r="791" spans="1:2" hidden="1" outlineLevel="2" x14ac:dyDescent="0.25">
      <c r="A791" s="53" t="s">
        <v>174</v>
      </c>
      <c r="B791" s="11">
        <v>2500</v>
      </c>
    </row>
    <row r="792" spans="1:2" hidden="1" outlineLevel="2" x14ac:dyDescent="0.25">
      <c r="A792" s="53" t="s">
        <v>183</v>
      </c>
      <c r="B792" s="11">
        <v>500</v>
      </c>
    </row>
    <row r="793" spans="1:2" hidden="1" outlineLevel="2" x14ac:dyDescent="0.25">
      <c r="A793" s="53" t="s">
        <v>181</v>
      </c>
      <c r="B793" s="11">
        <v>1250</v>
      </c>
    </row>
    <row r="794" spans="1:2" hidden="1" outlineLevel="2" x14ac:dyDescent="0.25">
      <c r="A794" s="53" t="s">
        <v>255</v>
      </c>
      <c r="B794" s="11">
        <v>17249</v>
      </c>
    </row>
    <row r="795" spans="1:2" hidden="1" outlineLevel="2" x14ac:dyDescent="0.25">
      <c r="A795" s="53" t="s">
        <v>184</v>
      </c>
      <c r="B795" s="11">
        <v>2000</v>
      </c>
    </row>
    <row r="796" spans="1:2" hidden="1" outlineLevel="2" x14ac:dyDescent="0.25">
      <c r="A796" s="53" t="s">
        <v>182</v>
      </c>
      <c r="B796" s="11">
        <v>4400</v>
      </c>
    </row>
    <row r="797" spans="1:2" hidden="1" outlineLevel="2" x14ac:dyDescent="0.25">
      <c r="A797" s="53" t="s">
        <v>263</v>
      </c>
      <c r="B797" s="11">
        <v>1500</v>
      </c>
    </row>
    <row r="798" spans="1:2" hidden="1" outlineLevel="2" x14ac:dyDescent="0.25">
      <c r="A798" s="53"/>
      <c r="B798" s="11"/>
    </row>
    <row r="799" spans="1:2" hidden="1" outlineLevel="2" x14ac:dyDescent="0.25">
      <c r="A799" s="61" t="s">
        <v>284</v>
      </c>
      <c r="B799" s="12">
        <f>SUM(B761:B797)</f>
        <v>1820344</v>
      </c>
    </row>
    <row r="800" spans="1:2" hidden="1" outlineLevel="2" x14ac:dyDescent="0.25">
      <c r="A800" s="94"/>
      <c r="B800" s="11"/>
    </row>
    <row r="801" spans="1:2" hidden="1" outlineLevel="2" x14ac:dyDescent="0.25">
      <c r="A801" s="53" t="s">
        <v>152</v>
      </c>
      <c r="B801" s="11">
        <v>427866</v>
      </c>
    </row>
    <row r="802" spans="1:2" hidden="1" outlineLevel="2" x14ac:dyDescent="0.25">
      <c r="A802" s="53" t="s">
        <v>153</v>
      </c>
      <c r="B802" s="11">
        <v>5500</v>
      </c>
    </row>
    <row r="803" spans="1:2" hidden="1" outlineLevel="2" x14ac:dyDescent="0.25">
      <c r="A803" s="53" t="s">
        <v>155</v>
      </c>
      <c r="B803" s="11">
        <v>894</v>
      </c>
    </row>
    <row r="804" spans="1:2" hidden="1" outlineLevel="2" x14ac:dyDescent="0.25">
      <c r="A804" s="53" t="s">
        <v>156</v>
      </c>
      <c r="B804" s="11">
        <v>66570</v>
      </c>
    </row>
    <row r="805" spans="1:2" hidden="1" outlineLevel="2" x14ac:dyDescent="0.25">
      <c r="A805" s="53" t="s">
        <v>157</v>
      </c>
      <c r="B805" s="11">
        <v>44863</v>
      </c>
    </row>
    <row r="806" spans="1:2" hidden="1" outlineLevel="2" x14ac:dyDescent="0.25">
      <c r="A806" s="53" t="s">
        <v>158</v>
      </c>
      <c r="B806" s="11">
        <v>107625</v>
      </c>
    </row>
    <row r="807" spans="1:2" hidden="1" outlineLevel="2" x14ac:dyDescent="0.25">
      <c r="A807" s="53" t="s">
        <v>159</v>
      </c>
      <c r="B807" s="11">
        <v>2021</v>
      </c>
    </row>
    <row r="808" spans="1:2" hidden="1" outlineLevel="2" x14ac:dyDescent="0.25">
      <c r="A808" s="53" t="s">
        <v>160</v>
      </c>
      <c r="B808" s="11">
        <v>1200</v>
      </c>
    </row>
    <row r="809" spans="1:2" hidden="1" outlineLevel="2" x14ac:dyDescent="0.25">
      <c r="A809" s="53" t="s">
        <v>192</v>
      </c>
      <c r="B809" s="11">
        <v>70000</v>
      </c>
    </row>
    <row r="810" spans="1:2" hidden="1" outlineLevel="2" x14ac:dyDescent="0.25">
      <c r="A810" s="53" t="s">
        <v>162</v>
      </c>
      <c r="B810" s="11">
        <v>3600</v>
      </c>
    </row>
    <row r="811" spans="1:2" hidden="1" outlineLevel="2" x14ac:dyDescent="0.25">
      <c r="A811" s="53" t="s">
        <v>217</v>
      </c>
      <c r="B811" s="11">
        <v>300</v>
      </c>
    </row>
    <row r="812" spans="1:2" hidden="1" outlineLevel="2" x14ac:dyDescent="0.25">
      <c r="A812" s="53" t="s">
        <v>163</v>
      </c>
      <c r="B812" s="11">
        <v>2825</v>
      </c>
    </row>
    <row r="813" spans="1:2" hidden="1" outlineLevel="2" x14ac:dyDescent="0.25">
      <c r="A813" s="53" t="s">
        <v>224</v>
      </c>
      <c r="B813" s="11">
        <v>500</v>
      </c>
    </row>
    <row r="814" spans="1:2" hidden="1" outlineLevel="2" x14ac:dyDescent="0.25">
      <c r="A814" s="53" t="s">
        <v>166</v>
      </c>
      <c r="B814" s="11">
        <v>150</v>
      </c>
    </row>
    <row r="815" spans="1:2" hidden="1" outlineLevel="2" x14ac:dyDescent="0.25">
      <c r="A815" s="53" t="s">
        <v>167</v>
      </c>
      <c r="B815" s="11">
        <v>8000</v>
      </c>
    </row>
    <row r="816" spans="1:2" hidden="1" outlineLevel="2" x14ac:dyDescent="0.25">
      <c r="A816" s="53" t="s">
        <v>168</v>
      </c>
      <c r="B816" s="11">
        <v>500</v>
      </c>
    </row>
    <row r="817" spans="1:2" hidden="1" outlineLevel="2" x14ac:dyDescent="0.25">
      <c r="A817" s="53" t="s">
        <v>169</v>
      </c>
      <c r="B817" s="11">
        <v>1515</v>
      </c>
    </row>
    <row r="818" spans="1:2" hidden="1" outlineLevel="2" x14ac:dyDescent="0.25">
      <c r="A818" s="53" t="s">
        <v>179</v>
      </c>
      <c r="B818" s="11">
        <v>500</v>
      </c>
    </row>
    <row r="819" spans="1:2" hidden="1" outlineLevel="2" x14ac:dyDescent="0.25">
      <c r="A819" s="53" t="s">
        <v>170</v>
      </c>
      <c r="B819" s="11">
        <v>1050</v>
      </c>
    </row>
    <row r="820" spans="1:2" hidden="1" outlineLevel="2" x14ac:dyDescent="0.25">
      <c r="A820" s="53" t="s">
        <v>171</v>
      </c>
      <c r="B820" s="11">
        <v>100</v>
      </c>
    </row>
    <row r="821" spans="1:2" hidden="1" outlineLevel="2" x14ac:dyDescent="0.25">
      <c r="A821" s="53" t="s">
        <v>173</v>
      </c>
      <c r="B821" s="11">
        <v>1000</v>
      </c>
    </row>
    <row r="822" spans="1:2" hidden="1" outlineLevel="2" x14ac:dyDescent="0.25">
      <c r="A822" s="53" t="s">
        <v>227</v>
      </c>
      <c r="B822" s="11">
        <v>4500</v>
      </c>
    </row>
    <row r="823" spans="1:2" hidden="1" outlineLevel="2" x14ac:dyDescent="0.25">
      <c r="A823" s="53" t="s">
        <v>232</v>
      </c>
      <c r="B823" s="11">
        <v>1500</v>
      </c>
    </row>
    <row r="824" spans="1:2" hidden="1" outlineLevel="2" x14ac:dyDescent="0.25">
      <c r="A824" s="53" t="s">
        <v>174</v>
      </c>
      <c r="B824" s="11">
        <v>1000</v>
      </c>
    </row>
    <row r="825" spans="1:2" hidden="1" outlineLevel="2" x14ac:dyDescent="0.25">
      <c r="A825" s="53" t="s">
        <v>175</v>
      </c>
      <c r="B825" s="11">
        <v>250</v>
      </c>
    </row>
    <row r="826" spans="1:2" hidden="1" outlineLevel="2" x14ac:dyDescent="0.25">
      <c r="A826" s="53" t="s">
        <v>184</v>
      </c>
      <c r="B826" s="11">
        <v>150</v>
      </c>
    </row>
    <row r="827" spans="1:2" hidden="1" outlineLevel="2" x14ac:dyDescent="0.25">
      <c r="A827" s="53" t="s">
        <v>182</v>
      </c>
      <c r="B827" s="11">
        <v>66500</v>
      </c>
    </row>
    <row r="828" spans="1:2" hidden="1" outlineLevel="2" x14ac:dyDescent="0.25">
      <c r="A828" s="53" t="s">
        <v>192</v>
      </c>
      <c r="B828" s="11">
        <v>750000</v>
      </c>
    </row>
    <row r="829" spans="1:2" hidden="1" outlineLevel="2" x14ac:dyDescent="0.25">
      <c r="A829" s="53"/>
      <c r="B829" s="11"/>
    </row>
    <row r="830" spans="1:2" hidden="1" outlineLevel="2" x14ac:dyDescent="0.25">
      <c r="A830" s="54" t="s">
        <v>285</v>
      </c>
      <c r="B830" s="12">
        <f>SUM(B801:B828)</f>
        <v>1570479</v>
      </c>
    </row>
    <row r="831" spans="1:2" hidden="1" outlineLevel="2" x14ac:dyDescent="0.25">
      <c r="A831" s="94"/>
      <c r="B831" s="11"/>
    </row>
    <row r="832" spans="1:2" hidden="1" outlineLevel="1" x14ac:dyDescent="0.25">
      <c r="A832" s="52" t="s">
        <v>286</v>
      </c>
      <c r="B832" s="93">
        <f>B830+B799</f>
        <v>3390823</v>
      </c>
    </row>
    <row r="833" spans="1:2" hidden="1" outlineLevel="2" x14ac:dyDescent="0.25">
      <c r="A833" s="94"/>
      <c r="B833" s="11"/>
    </row>
    <row r="834" spans="1:2" hidden="1" outlineLevel="2" x14ac:dyDescent="0.25">
      <c r="A834" s="53" t="s">
        <v>152</v>
      </c>
      <c r="B834" s="11">
        <v>504696</v>
      </c>
    </row>
    <row r="835" spans="1:2" hidden="1" outlineLevel="2" x14ac:dyDescent="0.25">
      <c r="A835" s="53" t="s">
        <v>153</v>
      </c>
      <c r="B835" s="11">
        <v>1000</v>
      </c>
    </row>
    <row r="836" spans="1:2" hidden="1" outlineLevel="2" x14ac:dyDescent="0.25">
      <c r="A836" s="53" t="s">
        <v>154</v>
      </c>
      <c r="B836" s="11">
        <v>500</v>
      </c>
    </row>
    <row r="837" spans="1:2" hidden="1" outlineLevel="2" x14ac:dyDescent="0.25">
      <c r="A837" s="53" t="s">
        <v>155</v>
      </c>
      <c r="B837" s="11">
        <v>435</v>
      </c>
    </row>
    <row r="838" spans="1:2" hidden="1" outlineLevel="2" x14ac:dyDescent="0.25">
      <c r="A838" s="53" t="s">
        <v>156</v>
      </c>
      <c r="B838" s="11">
        <v>19020</v>
      </c>
    </row>
    <row r="839" spans="1:2" hidden="1" outlineLevel="2" x14ac:dyDescent="0.25">
      <c r="A839" s="53" t="s">
        <v>157</v>
      </c>
      <c r="B839" s="11">
        <v>42179</v>
      </c>
    </row>
    <row r="840" spans="1:2" hidden="1" outlineLevel="2" x14ac:dyDescent="0.25">
      <c r="A840" s="53" t="s">
        <v>158</v>
      </c>
      <c r="B840" s="11">
        <v>20332</v>
      </c>
    </row>
    <row r="841" spans="1:2" hidden="1" outlineLevel="2" x14ac:dyDescent="0.25">
      <c r="A841" s="53" t="s">
        <v>159</v>
      </c>
      <c r="B841" s="11">
        <v>2313</v>
      </c>
    </row>
    <row r="842" spans="1:2" hidden="1" outlineLevel="2" x14ac:dyDescent="0.25">
      <c r="A842" s="53" t="s">
        <v>160</v>
      </c>
      <c r="B842" s="11">
        <v>7500</v>
      </c>
    </row>
    <row r="843" spans="1:2" hidden="1" outlineLevel="2" x14ac:dyDescent="0.25">
      <c r="A843" s="53" t="s">
        <v>186</v>
      </c>
      <c r="B843" s="11">
        <v>5000</v>
      </c>
    </row>
    <row r="844" spans="1:2" hidden="1" outlineLevel="2" x14ac:dyDescent="0.25">
      <c r="A844" s="53" t="s">
        <v>162</v>
      </c>
      <c r="B844" s="11">
        <v>1500</v>
      </c>
    </row>
    <row r="845" spans="1:2" hidden="1" outlineLevel="2" x14ac:dyDescent="0.25">
      <c r="A845" s="53" t="s">
        <v>239</v>
      </c>
      <c r="B845" s="11">
        <v>55000</v>
      </c>
    </row>
    <row r="846" spans="1:2" hidden="1" outlineLevel="2" x14ac:dyDescent="0.25">
      <c r="A846" s="53" t="s">
        <v>217</v>
      </c>
      <c r="B846" s="11">
        <v>400</v>
      </c>
    </row>
    <row r="847" spans="1:2" hidden="1" outlineLevel="2" x14ac:dyDescent="0.25">
      <c r="A847" s="53" t="s">
        <v>178</v>
      </c>
      <c r="B847" s="11">
        <v>4500</v>
      </c>
    </row>
    <row r="848" spans="1:2" hidden="1" outlineLevel="2" x14ac:dyDescent="0.25">
      <c r="A848" s="53" t="s">
        <v>231</v>
      </c>
      <c r="B848" s="11">
        <v>39000</v>
      </c>
    </row>
    <row r="849" spans="1:2" hidden="1" outlineLevel="2" x14ac:dyDescent="0.25">
      <c r="A849" s="53" t="s">
        <v>224</v>
      </c>
      <c r="B849" s="11">
        <v>3190</v>
      </c>
    </row>
    <row r="850" spans="1:2" hidden="1" outlineLevel="2" x14ac:dyDescent="0.25">
      <c r="A850" s="53" t="s">
        <v>167</v>
      </c>
      <c r="B850" s="11">
        <v>3000</v>
      </c>
    </row>
    <row r="851" spans="1:2" hidden="1" outlineLevel="2" x14ac:dyDescent="0.25">
      <c r="A851" s="53" t="s">
        <v>169</v>
      </c>
      <c r="B851" s="11">
        <v>644</v>
      </c>
    </row>
    <row r="852" spans="1:2" hidden="1" outlineLevel="2" x14ac:dyDescent="0.25">
      <c r="A852" s="53" t="s">
        <v>179</v>
      </c>
      <c r="B852" s="11">
        <v>3500</v>
      </c>
    </row>
    <row r="853" spans="1:2" hidden="1" outlineLevel="2" x14ac:dyDescent="0.25">
      <c r="A853" s="53" t="s">
        <v>170</v>
      </c>
      <c r="B853" s="11">
        <v>1700</v>
      </c>
    </row>
    <row r="854" spans="1:2" hidden="1" outlineLevel="2" x14ac:dyDescent="0.25">
      <c r="A854" s="53" t="s">
        <v>171</v>
      </c>
      <c r="B854" s="11">
        <v>425</v>
      </c>
    </row>
    <row r="855" spans="1:2" hidden="1" outlineLevel="2" x14ac:dyDescent="0.25">
      <c r="A855" s="53" t="s">
        <v>172</v>
      </c>
      <c r="B855" s="11">
        <v>20000</v>
      </c>
    </row>
    <row r="856" spans="1:2" hidden="1" outlineLevel="2" x14ac:dyDescent="0.25">
      <c r="A856" s="53" t="s">
        <v>173</v>
      </c>
      <c r="B856" s="11">
        <v>2000</v>
      </c>
    </row>
    <row r="857" spans="1:2" hidden="1" outlineLevel="2" x14ac:dyDescent="0.25">
      <c r="A857" s="53" t="s">
        <v>226</v>
      </c>
      <c r="B857" s="11">
        <v>5750</v>
      </c>
    </row>
    <row r="858" spans="1:2" hidden="1" outlineLevel="2" x14ac:dyDescent="0.25">
      <c r="A858" s="53" t="s">
        <v>274</v>
      </c>
      <c r="B858" s="11">
        <v>37890</v>
      </c>
    </row>
    <row r="859" spans="1:2" hidden="1" outlineLevel="2" x14ac:dyDescent="0.25">
      <c r="A859" s="53" t="s">
        <v>227</v>
      </c>
      <c r="B859" s="11">
        <v>540</v>
      </c>
    </row>
    <row r="860" spans="1:2" hidden="1" outlineLevel="2" x14ac:dyDescent="0.25">
      <c r="A860" s="53" t="s">
        <v>174</v>
      </c>
      <c r="B860" s="11">
        <v>4000</v>
      </c>
    </row>
    <row r="861" spans="1:2" hidden="1" outlineLevel="2" x14ac:dyDescent="0.25">
      <c r="A861" s="53" t="s">
        <v>218</v>
      </c>
      <c r="B861" s="11">
        <v>2000</v>
      </c>
    </row>
    <row r="862" spans="1:2" hidden="1" outlineLevel="2" x14ac:dyDescent="0.25">
      <c r="A862" s="53" t="s">
        <v>277</v>
      </c>
      <c r="B862" s="11">
        <v>3500</v>
      </c>
    </row>
    <row r="863" spans="1:2" hidden="1" outlineLevel="2" x14ac:dyDescent="0.25">
      <c r="A863" s="53" t="s">
        <v>181</v>
      </c>
      <c r="B863" s="11">
        <v>2500</v>
      </c>
    </row>
    <row r="864" spans="1:2" hidden="1" outlineLevel="2" x14ac:dyDescent="0.25">
      <c r="A864" s="53" t="s">
        <v>278</v>
      </c>
      <c r="B864" s="11">
        <v>780</v>
      </c>
    </row>
    <row r="865" spans="1:2" hidden="1" outlineLevel="2" x14ac:dyDescent="0.25">
      <c r="A865" s="53"/>
      <c r="B865" s="11"/>
    </row>
    <row r="866" spans="1:2" hidden="1" outlineLevel="2" x14ac:dyDescent="0.25">
      <c r="A866" s="52" t="s">
        <v>287</v>
      </c>
      <c r="B866" s="12">
        <f>SUM(B834:B864)</f>
        <v>794794</v>
      </c>
    </row>
    <row r="867" spans="1:2" hidden="1" outlineLevel="2" x14ac:dyDescent="0.25">
      <c r="A867" s="94"/>
      <c r="B867" s="11"/>
    </row>
    <row r="868" spans="1:2" hidden="1" outlineLevel="2" x14ac:dyDescent="0.25">
      <c r="A868" s="53" t="s">
        <v>152</v>
      </c>
      <c r="B868" s="11">
        <v>285838</v>
      </c>
    </row>
    <row r="869" spans="1:2" hidden="1" outlineLevel="2" x14ac:dyDescent="0.25">
      <c r="A869" s="53" t="s">
        <v>153</v>
      </c>
      <c r="B869" s="11">
        <v>7000</v>
      </c>
    </row>
    <row r="870" spans="1:2" hidden="1" outlineLevel="2" x14ac:dyDescent="0.25">
      <c r="A870" s="53" t="s">
        <v>156</v>
      </c>
      <c r="B870" s="11">
        <v>28530</v>
      </c>
    </row>
    <row r="871" spans="1:2" hidden="1" outlineLevel="2" x14ac:dyDescent="0.25">
      <c r="A871" s="53" t="s">
        <v>157</v>
      </c>
      <c r="B871" s="11">
        <v>22345</v>
      </c>
    </row>
    <row r="872" spans="1:2" hidden="1" outlineLevel="2" x14ac:dyDescent="0.25">
      <c r="A872" s="53" t="s">
        <v>158</v>
      </c>
      <c r="B872" s="11">
        <v>22497</v>
      </c>
    </row>
    <row r="873" spans="1:2" hidden="1" outlineLevel="2" x14ac:dyDescent="0.25">
      <c r="A873" s="53" t="s">
        <v>159</v>
      </c>
      <c r="B873" s="11">
        <v>3844</v>
      </c>
    </row>
    <row r="874" spans="1:2" hidden="1" outlineLevel="2" x14ac:dyDescent="0.25">
      <c r="A874" s="53" t="s">
        <v>160</v>
      </c>
      <c r="B874" s="11">
        <v>3400</v>
      </c>
    </row>
    <row r="875" spans="1:2" hidden="1" outlineLevel="2" x14ac:dyDescent="0.25">
      <c r="A875" s="53" t="s">
        <v>162</v>
      </c>
      <c r="B875" s="11">
        <v>3380</v>
      </c>
    </row>
    <row r="876" spans="1:2" hidden="1" outlineLevel="2" x14ac:dyDescent="0.25">
      <c r="A876" s="53" t="s">
        <v>223</v>
      </c>
      <c r="B876" s="11">
        <v>13500</v>
      </c>
    </row>
    <row r="877" spans="1:2" hidden="1" outlineLevel="2" x14ac:dyDescent="0.25">
      <c r="A877" s="53" t="s">
        <v>217</v>
      </c>
      <c r="B877" s="11">
        <v>1300</v>
      </c>
    </row>
    <row r="878" spans="1:2" hidden="1" outlineLevel="2" x14ac:dyDescent="0.25">
      <c r="A878" s="53" t="s">
        <v>178</v>
      </c>
      <c r="B878" s="11">
        <v>1500</v>
      </c>
    </row>
    <row r="879" spans="1:2" hidden="1" outlineLevel="2" x14ac:dyDescent="0.25">
      <c r="A879" s="53" t="s">
        <v>231</v>
      </c>
      <c r="B879" s="11">
        <v>2000</v>
      </c>
    </row>
    <row r="880" spans="1:2" hidden="1" outlineLevel="2" x14ac:dyDescent="0.25">
      <c r="A880" s="53" t="s">
        <v>166</v>
      </c>
      <c r="B880" s="11">
        <v>1000</v>
      </c>
    </row>
    <row r="881" spans="1:2" hidden="1" outlineLevel="2" x14ac:dyDescent="0.25">
      <c r="A881" s="53" t="s">
        <v>167</v>
      </c>
      <c r="B881" s="11">
        <v>3226</v>
      </c>
    </row>
    <row r="882" spans="1:2" hidden="1" outlineLevel="2" x14ac:dyDescent="0.25">
      <c r="A882" s="53" t="s">
        <v>169</v>
      </c>
      <c r="B882" s="11">
        <v>300</v>
      </c>
    </row>
    <row r="883" spans="1:2" hidden="1" outlineLevel="2" x14ac:dyDescent="0.25">
      <c r="A883" s="53" t="s">
        <v>170</v>
      </c>
      <c r="B883" s="11">
        <v>500</v>
      </c>
    </row>
    <row r="884" spans="1:2" hidden="1" outlineLevel="2" x14ac:dyDescent="0.25">
      <c r="A884" s="53" t="s">
        <v>171</v>
      </c>
      <c r="B884" s="11">
        <v>25</v>
      </c>
    </row>
    <row r="885" spans="1:2" hidden="1" outlineLevel="2" x14ac:dyDescent="0.25">
      <c r="A885" s="53" t="s">
        <v>172</v>
      </c>
      <c r="B885" s="11">
        <v>5162</v>
      </c>
    </row>
    <row r="886" spans="1:2" hidden="1" outlineLevel="2" x14ac:dyDescent="0.25">
      <c r="A886" s="53" t="s">
        <v>173</v>
      </c>
      <c r="B886" s="11">
        <v>2000</v>
      </c>
    </row>
    <row r="887" spans="1:2" hidden="1" outlineLevel="2" x14ac:dyDescent="0.25">
      <c r="A887" s="53" t="s">
        <v>227</v>
      </c>
      <c r="B887" s="11">
        <v>6650</v>
      </c>
    </row>
    <row r="888" spans="1:2" hidden="1" outlineLevel="2" x14ac:dyDescent="0.25">
      <c r="A888" s="53" t="s">
        <v>232</v>
      </c>
      <c r="B888" s="11">
        <v>1950</v>
      </c>
    </row>
    <row r="889" spans="1:2" hidden="1" outlineLevel="2" x14ac:dyDescent="0.25">
      <c r="A889" s="53" t="s">
        <v>174</v>
      </c>
      <c r="B889" s="11">
        <v>200</v>
      </c>
    </row>
    <row r="890" spans="1:2" hidden="1" outlineLevel="2" x14ac:dyDescent="0.25">
      <c r="A890" s="53" t="s">
        <v>183</v>
      </c>
      <c r="B890" s="11">
        <v>100</v>
      </c>
    </row>
    <row r="891" spans="1:2" hidden="1" outlineLevel="2" x14ac:dyDescent="0.25">
      <c r="A891" s="53" t="s">
        <v>236</v>
      </c>
      <c r="B891" s="11">
        <v>750</v>
      </c>
    </row>
    <row r="892" spans="1:2" hidden="1" outlineLevel="2" x14ac:dyDescent="0.25">
      <c r="A892" s="53" t="s">
        <v>181</v>
      </c>
      <c r="B892" s="11">
        <v>1300</v>
      </c>
    </row>
    <row r="893" spans="1:2" hidden="1" outlineLevel="2" x14ac:dyDescent="0.25">
      <c r="A893" s="53"/>
      <c r="B893" s="11"/>
    </row>
    <row r="894" spans="1:2" hidden="1" outlineLevel="2" x14ac:dyDescent="0.25">
      <c r="A894" s="52" t="s">
        <v>288</v>
      </c>
      <c r="B894" s="12">
        <f>SUM(B868:B892)</f>
        <v>418297</v>
      </c>
    </row>
    <row r="895" spans="1:2" hidden="1" outlineLevel="2" x14ac:dyDescent="0.25">
      <c r="A895" s="94"/>
      <c r="B895" s="11"/>
    </row>
    <row r="896" spans="1:2" hidden="1" outlineLevel="2" x14ac:dyDescent="0.25">
      <c r="A896" s="53" t="s">
        <v>152</v>
      </c>
      <c r="B896" s="11">
        <v>188168</v>
      </c>
    </row>
    <row r="897" spans="1:2" hidden="1" outlineLevel="2" x14ac:dyDescent="0.25">
      <c r="A897" s="53" t="s">
        <v>153</v>
      </c>
      <c r="B897" s="11">
        <v>760</v>
      </c>
    </row>
    <row r="898" spans="1:2" hidden="1" outlineLevel="2" x14ac:dyDescent="0.25">
      <c r="A898" s="53" t="s">
        <v>156</v>
      </c>
      <c r="B898" s="11">
        <v>19020</v>
      </c>
    </row>
    <row r="899" spans="1:2" hidden="1" outlineLevel="2" x14ac:dyDescent="0.25">
      <c r="A899" s="53" t="s">
        <v>157</v>
      </c>
      <c r="B899" s="11">
        <v>21716</v>
      </c>
    </row>
    <row r="900" spans="1:2" hidden="1" outlineLevel="2" x14ac:dyDescent="0.25">
      <c r="A900" s="53" t="s">
        <v>158</v>
      </c>
      <c r="B900" s="11">
        <v>41403</v>
      </c>
    </row>
    <row r="901" spans="1:2" hidden="1" outlineLevel="2" x14ac:dyDescent="0.25">
      <c r="A901" s="53" t="s">
        <v>159</v>
      </c>
      <c r="B901" s="11">
        <v>2669</v>
      </c>
    </row>
    <row r="902" spans="1:2" hidden="1" outlineLevel="2" x14ac:dyDescent="0.25">
      <c r="A902" s="53" t="s">
        <v>160</v>
      </c>
      <c r="B902" s="11">
        <v>1100</v>
      </c>
    </row>
    <row r="903" spans="1:2" hidden="1" outlineLevel="2" x14ac:dyDescent="0.25">
      <c r="A903" s="53" t="s">
        <v>186</v>
      </c>
      <c r="B903" s="11">
        <v>15000</v>
      </c>
    </row>
    <row r="904" spans="1:2" hidden="1" outlineLevel="2" x14ac:dyDescent="0.25">
      <c r="A904" s="53" t="s">
        <v>162</v>
      </c>
      <c r="B904" s="11">
        <v>2100</v>
      </c>
    </row>
    <row r="905" spans="1:2" hidden="1" outlineLevel="2" x14ac:dyDescent="0.25">
      <c r="A905" s="53" t="s">
        <v>178</v>
      </c>
      <c r="B905" s="11">
        <v>500</v>
      </c>
    </row>
    <row r="906" spans="1:2" hidden="1" outlineLevel="2" x14ac:dyDescent="0.25">
      <c r="A906" s="53" t="s">
        <v>231</v>
      </c>
      <c r="B906" s="11">
        <v>1000</v>
      </c>
    </row>
    <row r="907" spans="1:2" hidden="1" outlineLevel="2" x14ac:dyDescent="0.25">
      <c r="A907" s="53" t="s">
        <v>167</v>
      </c>
      <c r="B907" s="11">
        <v>2475</v>
      </c>
    </row>
    <row r="908" spans="1:2" hidden="1" outlineLevel="2" x14ac:dyDescent="0.25">
      <c r="A908" s="53" t="s">
        <v>169</v>
      </c>
      <c r="B908" s="11">
        <v>2250</v>
      </c>
    </row>
    <row r="909" spans="1:2" hidden="1" outlineLevel="2" x14ac:dyDescent="0.25">
      <c r="A909" s="53" t="s">
        <v>179</v>
      </c>
      <c r="B909" s="11">
        <v>16500</v>
      </c>
    </row>
    <row r="910" spans="1:2" hidden="1" outlineLevel="2" x14ac:dyDescent="0.25">
      <c r="A910" s="53" t="s">
        <v>170</v>
      </c>
      <c r="B910" s="11">
        <v>600</v>
      </c>
    </row>
    <row r="911" spans="1:2" hidden="1" outlineLevel="2" x14ac:dyDescent="0.25">
      <c r="A911" s="53" t="s">
        <v>171</v>
      </c>
      <c r="B911" s="11">
        <v>200</v>
      </c>
    </row>
    <row r="912" spans="1:2" hidden="1" outlineLevel="2" x14ac:dyDescent="0.25">
      <c r="A912" s="53" t="s">
        <v>172</v>
      </c>
      <c r="B912" s="11">
        <v>72000</v>
      </c>
    </row>
    <row r="913" spans="1:2" hidden="1" outlineLevel="2" x14ac:dyDescent="0.25">
      <c r="A913" s="53" t="s">
        <v>289</v>
      </c>
      <c r="B913" s="11">
        <v>9000</v>
      </c>
    </row>
    <row r="914" spans="1:2" hidden="1" outlineLevel="2" x14ac:dyDescent="0.25">
      <c r="A914" s="53" t="s">
        <v>227</v>
      </c>
      <c r="B914" s="11">
        <v>20</v>
      </c>
    </row>
    <row r="915" spans="1:2" hidden="1" outlineLevel="2" x14ac:dyDescent="0.25">
      <c r="A915" s="53" t="s">
        <v>174</v>
      </c>
      <c r="B915" s="11">
        <v>1000</v>
      </c>
    </row>
    <row r="916" spans="1:2" hidden="1" outlineLevel="2" x14ac:dyDescent="0.25">
      <c r="A916" s="53" t="s">
        <v>290</v>
      </c>
      <c r="B916" s="11">
        <v>5000</v>
      </c>
    </row>
    <row r="917" spans="1:2" hidden="1" outlineLevel="2" x14ac:dyDescent="0.25">
      <c r="A917" s="53" t="s">
        <v>182</v>
      </c>
      <c r="B917" s="11">
        <v>1500</v>
      </c>
    </row>
    <row r="918" spans="1:2" hidden="1" outlineLevel="2" x14ac:dyDescent="0.25">
      <c r="A918" s="53"/>
      <c r="B918" s="11"/>
    </row>
    <row r="919" spans="1:2" hidden="1" outlineLevel="2" x14ac:dyDescent="0.25">
      <c r="A919" s="52" t="s">
        <v>291</v>
      </c>
      <c r="B919" s="12">
        <f>SUM(B896:B917)</f>
        <v>403981</v>
      </c>
    </row>
    <row r="920" spans="1:2" hidden="1" outlineLevel="2" x14ac:dyDescent="0.25">
      <c r="A920" s="94"/>
      <c r="B920" s="11"/>
    </row>
    <row r="921" spans="1:2" hidden="1" outlineLevel="2" x14ac:dyDescent="0.25">
      <c r="A921" s="53" t="s">
        <v>152</v>
      </c>
      <c r="B921" s="11">
        <v>362330</v>
      </c>
    </row>
    <row r="922" spans="1:2" hidden="1" outlineLevel="2" x14ac:dyDescent="0.25">
      <c r="A922" s="53" t="s">
        <v>153</v>
      </c>
      <c r="B922" s="11">
        <v>2779</v>
      </c>
    </row>
    <row r="923" spans="1:2" hidden="1" outlineLevel="2" x14ac:dyDescent="0.25">
      <c r="A923" s="53" t="s">
        <v>155</v>
      </c>
      <c r="B923" s="11">
        <v>500</v>
      </c>
    </row>
    <row r="924" spans="1:2" hidden="1" outlineLevel="2" x14ac:dyDescent="0.25">
      <c r="A924" s="53" t="s">
        <v>156</v>
      </c>
      <c r="B924" s="11">
        <v>19020</v>
      </c>
    </row>
    <row r="925" spans="1:2" hidden="1" outlineLevel="2" x14ac:dyDescent="0.25">
      <c r="A925" s="53" t="s">
        <v>157</v>
      </c>
      <c r="B925" s="11">
        <v>34254</v>
      </c>
    </row>
    <row r="926" spans="1:2" hidden="1" outlineLevel="2" x14ac:dyDescent="0.25">
      <c r="A926" s="53" t="s">
        <v>158</v>
      </c>
      <c r="B926" s="11">
        <v>37233</v>
      </c>
    </row>
    <row r="927" spans="1:2" hidden="1" outlineLevel="2" x14ac:dyDescent="0.25">
      <c r="A927" s="53" t="s">
        <v>159</v>
      </c>
      <c r="B927" s="11">
        <v>5416</v>
      </c>
    </row>
    <row r="928" spans="1:2" hidden="1" outlineLevel="2" x14ac:dyDescent="0.25">
      <c r="A928" s="53" t="s">
        <v>160</v>
      </c>
      <c r="B928" s="11">
        <v>2950</v>
      </c>
    </row>
    <row r="929" spans="1:2" hidden="1" outlineLevel="2" x14ac:dyDescent="0.25">
      <c r="A929" s="53" t="s">
        <v>162</v>
      </c>
      <c r="B929" s="11">
        <v>3500</v>
      </c>
    </row>
    <row r="930" spans="1:2" hidden="1" outlineLevel="2" x14ac:dyDescent="0.25">
      <c r="A930" s="53" t="s">
        <v>239</v>
      </c>
      <c r="B930" s="11">
        <v>32250</v>
      </c>
    </row>
    <row r="931" spans="1:2" hidden="1" outlineLevel="2" x14ac:dyDescent="0.25">
      <c r="A931" s="53" t="s">
        <v>217</v>
      </c>
      <c r="B931" s="11">
        <v>1400</v>
      </c>
    </row>
    <row r="932" spans="1:2" hidden="1" outlineLevel="2" x14ac:dyDescent="0.25">
      <c r="A932" s="53" t="s">
        <v>163</v>
      </c>
      <c r="B932" s="11">
        <v>3340</v>
      </c>
    </row>
    <row r="933" spans="1:2" hidden="1" outlineLevel="2" x14ac:dyDescent="0.25">
      <c r="A933" s="53" t="s">
        <v>231</v>
      </c>
      <c r="B933" s="11">
        <v>5000</v>
      </c>
    </row>
    <row r="934" spans="1:2" hidden="1" outlineLevel="2" x14ac:dyDescent="0.25">
      <c r="A934" s="53" t="s">
        <v>224</v>
      </c>
      <c r="B934" s="11">
        <v>700</v>
      </c>
    </row>
    <row r="935" spans="1:2" hidden="1" outlineLevel="2" x14ac:dyDescent="0.25">
      <c r="A935" s="53" t="s">
        <v>167</v>
      </c>
      <c r="B935" s="11">
        <v>2680</v>
      </c>
    </row>
    <row r="936" spans="1:2" hidden="1" outlineLevel="2" x14ac:dyDescent="0.25">
      <c r="A936" s="53" t="s">
        <v>168</v>
      </c>
      <c r="B936" s="11">
        <v>50</v>
      </c>
    </row>
    <row r="937" spans="1:2" hidden="1" outlineLevel="2" x14ac:dyDescent="0.25">
      <c r="A937" s="53" t="s">
        <v>169</v>
      </c>
      <c r="B937" s="11">
        <v>400</v>
      </c>
    </row>
    <row r="938" spans="1:2" hidden="1" outlineLevel="2" x14ac:dyDescent="0.25">
      <c r="A938" s="53" t="s">
        <v>179</v>
      </c>
      <c r="B938" s="11">
        <v>20630</v>
      </c>
    </row>
    <row r="939" spans="1:2" hidden="1" outlineLevel="2" x14ac:dyDescent="0.25">
      <c r="A939" s="53" t="s">
        <v>170</v>
      </c>
      <c r="B939" s="11">
        <v>1400</v>
      </c>
    </row>
    <row r="940" spans="1:2" hidden="1" outlineLevel="2" x14ac:dyDescent="0.25">
      <c r="A940" s="53" t="s">
        <v>172</v>
      </c>
      <c r="B940" s="11">
        <v>34500</v>
      </c>
    </row>
    <row r="941" spans="1:2" hidden="1" outlineLevel="2" x14ac:dyDescent="0.25">
      <c r="A941" s="53" t="s">
        <v>173</v>
      </c>
      <c r="B941" s="11">
        <v>704</v>
      </c>
    </row>
    <row r="942" spans="1:2" hidden="1" outlineLevel="2" x14ac:dyDescent="0.25">
      <c r="A942" s="53" t="s">
        <v>226</v>
      </c>
      <c r="B942" s="11">
        <v>2300</v>
      </c>
    </row>
    <row r="943" spans="1:2" hidden="1" outlineLevel="2" x14ac:dyDescent="0.25">
      <c r="A943" s="53" t="s">
        <v>227</v>
      </c>
      <c r="B943" s="11">
        <v>1000</v>
      </c>
    </row>
    <row r="944" spans="1:2" hidden="1" outlineLevel="2" x14ac:dyDescent="0.25">
      <c r="A944" s="53" t="s">
        <v>174</v>
      </c>
      <c r="B944" s="11">
        <v>24500</v>
      </c>
    </row>
    <row r="945" spans="1:2" hidden="1" outlineLevel="2" x14ac:dyDescent="0.25">
      <c r="A945" s="53" t="s">
        <v>183</v>
      </c>
      <c r="B945" s="11">
        <v>300</v>
      </c>
    </row>
    <row r="946" spans="1:2" hidden="1" outlineLevel="2" x14ac:dyDescent="0.25">
      <c r="A946" s="53" t="s">
        <v>277</v>
      </c>
      <c r="B946" s="11">
        <v>23000</v>
      </c>
    </row>
    <row r="947" spans="1:2" hidden="1" outlineLevel="2" x14ac:dyDescent="0.25">
      <c r="A947" s="53" t="s">
        <v>459</v>
      </c>
      <c r="B947" s="11">
        <v>650</v>
      </c>
    </row>
    <row r="948" spans="1:2" hidden="1" outlineLevel="2" x14ac:dyDescent="0.25">
      <c r="A948" s="53" t="s">
        <v>190</v>
      </c>
      <c r="B948" s="11">
        <v>3000</v>
      </c>
    </row>
    <row r="949" spans="1:2" hidden="1" outlineLevel="2" x14ac:dyDescent="0.25">
      <c r="A949" s="53" t="s">
        <v>263</v>
      </c>
      <c r="B949" s="11"/>
    </row>
    <row r="950" spans="1:2" hidden="1" outlineLevel="2" x14ac:dyDescent="0.25">
      <c r="A950" s="53"/>
      <c r="B950" s="11"/>
    </row>
    <row r="951" spans="1:2" hidden="1" outlineLevel="2" x14ac:dyDescent="0.25">
      <c r="A951" s="52" t="s">
        <v>292</v>
      </c>
      <c r="B951" s="12">
        <f>SUM(B921:B949)</f>
        <v>625786</v>
      </c>
    </row>
    <row r="952" spans="1:2" hidden="1" outlineLevel="2" x14ac:dyDescent="0.25">
      <c r="A952" s="94"/>
      <c r="B952" s="11"/>
    </row>
    <row r="953" spans="1:2" hidden="1" outlineLevel="2" x14ac:dyDescent="0.25">
      <c r="A953" s="53" t="s">
        <v>152</v>
      </c>
      <c r="B953" s="11">
        <v>1328220</v>
      </c>
    </row>
    <row r="954" spans="1:2" hidden="1" outlineLevel="2" x14ac:dyDescent="0.25">
      <c r="A954" s="53" t="s">
        <v>176</v>
      </c>
      <c r="B954" s="11">
        <v>5000</v>
      </c>
    </row>
    <row r="955" spans="1:2" hidden="1" outlineLevel="2" x14ac:dyDescent="0.25">
      <c r="A955" s="53" t="s">
        <v>153</v>
      </c>
      <c r="B955" s="11">
        <v>19000</v>
      </c>
    </row>
    <row r="956" spans="1:2" hidden="1" outlineLevel="2" x14ac:dyDescent="0.25">
      <c r="A956" s="53" t="s">
        <v>154</v>
      </c>
      <c r="B956" s="11">
        <v>11000</v>
      </c>
    </row>
    <row r="957" spans="1:2" hidden="1" outlineLevel="2" x14ac:dyDescent="0.25">
      <c r="A957" s="53" t="s">
        <v>156</v>
      </c>
      <c r="B957" s="11">
        <v>242505</v>
      </c>
    </row>
    <row r="958" spans="1:2" hidden="1" outlineLevel="2" x14ac:dyDescent="0.25">
      <c r="A958" s="53" t="s">
        <v>157</v>
      </c>
      <c r="B958" s="11">
        <v>104200</v>
      </c>
    </row>
    <row r="959" spans="1:2" hidden="1" outlineLevel="2" x14ac:dyDescent="0.25">
      <c r="A959" s="53" t="s">
        <v>158</v>
      </c>
      <c r="B959" s="11">
        <v>252529</v>
      </c>
    </row>
    <row r="960" spans="1:2" hidden="1" outlineLevel="2" x14ac:dyDescent="0.25">
      <c r="A960" s="53" t="s">
        <v>159</v>
      </c>
      <c r="B960" s="11">
        <v>21501</v>
      </c>
    </row>
    <row r="961" spans="1:2" hidden="1" outlineLevel="2" x14ac:dyDescent="0.25">
      <c r="A961" s="53" t="s">
        <v>160</v>
      </c>
      <c r="B961" s="11">
        <v>23640</v>
      </c>
    </row>
    <row r="962" spans="1:2" hidden="1" outlineLevel="2" x14ac:dyDescent="0.25">
      <c r="A962" s="53" t="s">
        <v>177</v>
      </c>
      <c r="B962" s="11">
        <v>500</v>
      </c>
    </row>
    <row r="963" spans="1:2" hidden="1" outlineLevel="2" x14ac:dyDescent="0.25">
      <c r="A963" s="53" t="s">
        <v>162</v>
      </c>
      <c r="B963" s="11">
        <v>10070</v>
      </c>
    </row>
    <row r="964" spans="1:2" hidden="1" outlineLevel="2" x14ac:dyDescent="0.25">
      <c r="A964" s="53" t="s">
        <v>239</v>
      </c>
      <c r="B964" s="11">
        <v>921400</v>
      </c>
    </row>
    <row r="965" spans="1:2" hidden="1" outlineLevel="2" x14ac:dyDescent="0.25">
      <c r="A965" s="53" t="s">
        <v>240</v>
      </c>
      <c r="B965" s="11">
        <v>1300</v>
      </c>
    </row>
    <row r="966" spans="1:2" hidden="1" outlineLevel="2" x14ac:dyDescent="0.25">
      <c r="A966" s="53" t="s">
        <v>293</v>
      </c>
      <c r="B966" s="11">
        <v>900</v>
      </c>
    </row>
    <row r="967" spans="1:2" hidden="1" outlineLevel="2" x14ac:dyDescent="0.25">
      <c r="A967" s="53" t="s">
        <v>222</v>
      </c>
      <c r="B967" s="11">
        <v>277728</v>
      </c>
    </row>
    <row r="968" spans="1:2" hidden="1" outlineLevel="2" x14ac:dyDescent="0.25">
      <c r="A968" s="53" t="s">
        <v>217</v>
      </c>
      <c r="B968" s="11">
        <v>7550</v>
      </c>
    </row>
    <row r="969" spans="1:2" hidden="1" outlineLevel="2" x14ac:dyDescent="0.25">
      <c r="A969" s="53" t="s">
        <v>178</v>
      </c>
      <c r="B969" s="11">
        <v>17500</v>
      </c>
    </row>
    <row r="970" spans="1:2" hidden="1" outlineLevel="2" x14ac:dyDescent="0.25">
      <c r="A970" s="53" t="s">
        <v>163</v>
      </c>
      <c r="B970" s="11">
        <v>15000</v>
      </c>
    </row>
    <row r="971" spans="1:2" hidden="1" outlineLevel="2" x14ac:dyDescent="0.25">
      <c r="A971" s="53" t="s">
        <v>231</v>
      </c>
      <c r="B971" s="11">
        <v>203265</v>
      </c>
    </row>
    <row r="972" spans="1:2" hidden="1" outlineLevel="2" x14ac:dyDescent="0.25">
      <c r="A972" s="53" t="s">
        <v>294</v>
      </c>
      <c r="B972" s="11">
        <v>1850</v>
      </c>
    </row>
    <row r="973" spans="1:2" hidden="1" outlineLevel="2" x14ac:dyDescent="0.25">
      <c r="A973" s="53" t="s">
        <v>295</v>
      </c>
      <c r="B973" s="11">
        <v>146700</v>
      </c>
    </row>
    <row r="974" spans="1:2" hidden="1" outlineLevel="2" x14ac:dyDescent="0.25">
      <c r="A974" s="53" t="s">
        <v>167</v>
      </c>
      <c r="B974" s="11">
        <v>10300</v>
      </c>
    </row>
    <row r="975" spans="1:2" hidden="1" outlineLevel="2" x14ac:dyDescent="0.25">
      <c r="A975" s="53" t="s">
        <v>169</v>
      </c>
      <c r="B975" s="11">
        <v>1645</v>
      </c>
    </row>
    <row r="976" spans="1:2" hidden="1" outlineLevel="2" x14ac:dyDescent="0.25">
      <c r="A976" s="53" t="s">
        <v>179</v>
      </c>
      <c r="B976" s="11">
        <v>135200</v>
      </c>
    </row>
    <row r="977" spans="1:2" hidden="1" outlineLevel="2" x14ac:dyDescent="0.25">
      <c r="A977" s="53" t="s">
        <v>172</v>
      </c>
      <c r="B977" s="11">
        <v>37400</v>
      </c>
    </row>
    <row r="978" spans="1:2" hidden="1" outlineLevel="2" x14ac:dyDescent="0.25">
      <c r="A978" s="53" t="s">
        <v>173</v>
      </c>
      <c r="B978" s="11">
        <v>30849</v>
      </c>
    </row>
    <row r="979" spans="1:2" hidden="1" outlineLevel="2" x14ac:dyDescent="0.25">
      <c r="A979" s="53" t="s">
        <v>226</v>
      </c>
      <c r="B979" s="11">
        <v>45000</v>
      </c>
    </row>
    <row r="980" spans="1:2" hidden="1" outlineLevel="2" x14ac:dyDescent="0.25">
      <c r="A980" s="53" t="s">
        <v>274</v>
      </c>
      <c r="B980" s="11">
        <v>40489</v>
      </c>
    </row>
    <row r="981" spans="1:2" hidden="1" outlineLevel="2" x14ac:dyDescent="0.25">
      <c r="A981" s="53" t="s">
        <v>227</v>
      </c>
      <c r="B981" s="11">
        <v>45176</v>
      </c>
    </row>
    <row r="982" spans="1:2" hidden="1" outlineLevel="2" x14ac:dyDescent="0.25">
      <c r="A982" s="53" t="s">
        <v>232</v>
      </c>
      <c r="B982" s="11">
        <v>26700</v>
      </c>
    </row>
    <row r="983" spans="1:2" hidden="1" outlineLevel="2" x14ac:dyDescent="0.25">
      <c r="A983" s="53" t="s">
        <v>174</v>
      </c>
      <c r="B983" s="11">
        <v>1000</v>
      </c>
    </row>
    <row r="984" spans="1:2" hidden="1" outlineLevel="2" x14ac:dyDescent="0.25">
      <c r="A984" s="53" t="s">
        <v>218</v>
      </c>
      <c r="B984" s="11">
        <v>1000</v>
      </c>
    </row>
    <row r="985" spans="1:2" hidden="1" outlineLevel="2" x14ac:dyDescent="0.25">
      <c r="A985" s="53" t="s">
        <v>277</v>
      </c>
      <c r="B985" s="11">
        <v>29600</v>
      </c>
    </row>
    <row r="986" spans="1:2" hidden="1" outlineLevel="2" x14ac:dyDescent="0.25">
      <c r="A986" s="53" t="s">
        <v>181</v>
      </c>
      <c r="B986" s="11">
        <v>6800</v>
      </c>
    </row>
    <row r="987" spans="1:2" hidden="1" outlineLevel="2" x14ac:dyDescent="0.25">
      <c r="A987" s="53" t="s">
        <v>182</v>
      </c>
      <c r="B987" s="11">
        <v>5718</v>
      </c>
    </row>
    <row r="988" spans="1:2" hidden="1" outlineLevel="2" x14ac:dyDescent="0.25">
      <c r="A988" s="53" t="s">
        <v>272</v>
      </c>
      <c r="B988" s="11">
        <v>31000</v>
      </c>
    </row>
    <row r="989" spans="1:2" hidden="1" outlineLevel="2" x14ac:dyDescent="0.25">
      <c r="A989" s="53" t="s">
        <v>331</v>
      </c>
      <c r="B989" s="11">
        <v>5000</v>
      </c>
    </row>
    <row r="990" spans="1:2" hidden="1" outlineLevel="2" x14ac:dyDescent="0.25">
      <c r="A990" s="94"/>
      <c r="B990" s="11"/>
    </row>
    <row r="991" spans="1:2" hidden="1" outlineLevel="2" x14ac:dyDescent="0.25">
      <c r="A991" s="52" t="s">
        <v>243</v>
      </c>
      <c r="B991" s="12">
        <f>SUM(B953:B989)</f>
        <v>4064235</v>
      </c>
    </row>
    <row r="992" spans="1:2" hidden="1" outlineLevel="2" x14ac:dyDescent="0.25">
      <c r="A992" s="94"/>
      <c r="B992" s="11"/>
    </row>
    <row r="993" spans="1:2" hidden="1" outlineLevel="2" x14ac:dyDescent="0.25">
      <c r="A993" s="53" t="s">
        <v>152</v>
      </c>
      <c r="B993" s="11">
        <v>654798</v>
      </c>
    </row>
    <row r="994" spans="1:2" hidden="1" outlineLevel="2" x14ac:dyDescent="0.25">
      <c r="A994" s="53" t="s">
        <v>176</v>
      </c>
      <c r="B994" s="11">
        <v>500</v>
      </c>
    </row>
    <row r="995" spans="1:2" hidden="1" outlineLevel="2" x14ac:dyDescent="0.25">
      <c r="A995" s="53" t="s">
        <v>153</v>
      </c>
      <c r="B995" s="11">
        <v>6000</v>
      </c>
    </row>
    <row r="996" spans="1:2" hidden="1" outlineLevel="2" x14ac:dyDescent="0.25">
      <c r="A996" s="53" t="s">
        <v>154</v>
      </c>
      <c r="B996" s="11">
        <v>750</v>
      </c>
    </row>
    <row r="997" spans="1:2" hidden="1" outlineLevel="2" x14ac:dyDescent="0.25">
      <c r="A997" s="53" t="s">
        <v>155</v>
      </c>
      <c r="B997" s="11">
        <v>9150</v>
      </c>
    </row>
    <row r="998" spans="1:2" hidden="1" outlineLevel="2" x14ac:dyDescent="0.25">
      <c r="A998" s="53" t="s">
        <v>156</v>
      </c>
      <c r="B998" s="11">
        <v>66570</v>
      </c>
    </row>
    <row r="999" spans="1:2" hidden="1" outlineLevel="2" x14ac:dyDescent="0.25">
      <c r="A999" s="53" t="s">
        <v>157</v>
      </c>
      <c r="B999" s="11">
        <v>52873</v>
      </c>
    </row>
    <row r="1000" spans="1:2" hidden="1" outlineLevel="2" x14ac:dyDescent="0.25">
      <c r="A1000" s="53" t="s">
        <v>158</v>
      </c>
      <c r="B1000" s="11">
        <v>121581</v>
      </c>
    </row>
    <row r="1001" spans="1:2" hidden="1" outlineLevel="2" x14ac:dyDescent="0.25">
      <c r="A1001" s="53" t="s">
        <v>159</v>
      </c>
      <c r="B1001" s="11">
        <v>5719</v>
      </c>
    </row>
    <row r="1002" spans="1:2" hidden="1" outlineLevel="2" x14ac:dyDescent="0.25">
      <c r="A1002" s="53" t="s">
        <v>160</v>
      </c>
      <c r="B1002" s="11">
        <v>650</v>
      </c>
    </row>
    <row r="1003" spans="1:2" hidden="1" outlineLevel="2" x14ac:dyDescent="0.25">
      <c r="A1003" s="53" t="s">
        <v>161</v>
      </c>
      <c r="B1003" s="11">
        <v>35000</v>
      </c>
    </row>
    <row r="1004" spans="1:2" hidden="1" outlineLevel="2" x14ac:dyDescent="0.25">
      <c r="A1004" s="53" t="s">
        <v>162</v>
      </c>
      <c r="B1004" s="11">
        <v>3500</v>
      </c>
    </row>
    <row r="1005" spans="1:2" hidden="1" outlineLevel="2" x14ac:dyDescent="0.25">
      <c r="A1005" s="53" t="s">
        <v>163</v>
      </c>
      <c r="B1005" s="11">
        <v>6000</v>
      </c>
    </row>
    <row r="1006" spans="1:2" hidden="1" outlineLevel="2" x14ac:dyDescent="0.25">
      <c r="A1006" s="53" t="s">
        <v>231</v>
      </c>
      <c r="B1006" s="11">
        <v>1390</v>
      </c>
    </row>
    <row r="1007" spans="1:2" hidden="1" outlineLevel="2" x14ac:dyDescent="0.25">
      <c r="A1007" s="53" t="s">
        <v>165</v>
      </c>
      <c r="B1007" s="11">
        <v>20000</v>
      </c>
    </row>
    <row r="1008" spans="1:2" hidden="1" outlineLevel="2" x14ac:dyDescent="0.25">
      <c r="A1008" s="53" t="s">
        <v>166</v>
      </c>
      <c r="B1008" s="11">
        <v>11000</v>
      </c>
    </row>
    <row r="1009" spans="1:2" hidden="1" outlineLevel="2" x14ac:dyDescent="0.25">
      <c r="A1009" s="53" t="s">
        <v>167</v>
      </c>
      <c r="B1009" s="11">
        <v>18000</v>
      </c>
    </row>
    <row r="1010" spans="1:2" hidden="1" outlineLevel="2" x14ac:dyDescent="0.25">
      <c r="A1010" s="53" t="s">
        <v>169</v>
      </c>
      <c r="B1010" s="11">
        <v>2500</v>
      </c>
    </row>
    <row r="1011" spans="1:2" hidden="1" outlineLevel="2" x14ac:dyDescent="0.25">
      <c r="A1011" s="53" t="s">
        <v>180</v>
      </c>
      <c r="B1011" s="11">
        <v>3000</v>
      </c>
    </row>
    <row r="1012" spans="1:2" hidden="1" outlineLevel="2" x14ac:dyDescent="0.25">
      <c r="A1012" s="53" t="s">
        <v>179</v>
      </c>
      <c r="B1012" s="11">
        <v>18000</v>
      </c>
    </row>
    <row r="1013" spans="1:2" hidden="1" outlineLevel="2" x14ac:dyDescent="0.25">
      <c r="A1013" s="53" t="s">
        <v>170</v>
      </c>
      <c r="B1013" s="11">
        <v>4000</v>
      </c>
    </row>
    <row r="1014" spans="1:2" hidden="1" outlineLevel="2" x14ac:dyDescent="0.25">
      <c r="A1014" s="53" t="s">
        <v>171</v>
      </c>
      <c r="B1014" s="11">
        <v>1500</v>
      </c>
    </row>
    <row r="1015" spans="1:2" hidden="1" outlineLevel="2" x14ac:dyDescent="0.25">
      <c r="A1015" s="53" t="s">
        <v>172</v>
      </c>
      <c r="B1015" s="11">
        <v>17000</v>
      </c>
    </row>
    <row r="1016" spans="1:2" hidden="1" outlineLevel="2" x14ac:dyDescent="0.25">
      <c r="A1016" s="53" t="s">
        <v>173</v>
      </c>
      <c r="B1016" s="11">
        <v>1000</v>
      </c>
    </row>
    <row r="1017" spans="1:2" hidden="1" outlineLevel="2" x14ac:dyDescent="0.25">
      <c r="A1017" s="53" t="s">
        <v>296</v>
      </c>
      <c r="B1017" s="11">
        <v>1000</v>
      </c>
    </row>
    <row r="1018" spans="1:2" hidden="1" outlineLevel="2" x14ac:dyDescent="0.25">
      <c r="A1018" s="53" t="s">
        <v>227</v>
      </c>
      <c r="B1018" s="11">
        <v>1000</v>
      </c>
    </row>
    <row r="1019" spans="1:2" hidden="1" outlineLevel="2" x14ac:dyDescent="0.25">
      <c r="A1019" s="53" t="s">
        <v>174</v>
      </c>
      <c r="B1019" s="11">
        <v>3800</v>
      </c>
    </row>
    <row r="1020" spans="1:2" hidden="1" outlineLevel="2" x14ac:dyDescent="0.25">
      <c r="A1020" s="53" t="s">
        <v>218</v>
      </c>
      <c r="B1020" s="11">
        <v>1000</v>
      </c>
    </row>
    <row r="1021" spans="1:2" hidden="1" outlineLevel="2" x14ac:dyDescent="0.25">
      <c r="A1021" s="53" t="s">
        <v>183</v>
      </c>
      <c r="B1021" s="11">
        <v>4000</v>
      </c>
    </row>
    <row r="1022" spans="1:2" hidden="1" outlineLevel="2" x14ac:dyDescent="0.25">
      <c r="A1022" s="53" t="s">
        <v>255</v>
      </c>
      <c r="B1022" s="11">
        <v>33171</v>
      </c>
    </row>
    <row r="1023" spans="1:2" hidden="1" outlineLevel="2" x14ac:dyDescent="0.25">
      <c r="A1023" s="53" t="s">
        <v>182</v>
      </c>
      <c r="B1023" s="11">
        <v>10750</v>
      </c>
    </row>
    <row r="1024" spans="1:2" hidden="1" outlineLevel="2" x14ac:dyDescent="0.25">
      <c r="A1024" s="53"/>
      <c r="B1024" s="11"/>
    </row>
    <row r="1025" spans="1:2" hidden="1" outlineLevel="2" x14ac:dyDescent="0.25">
      <c r="A1025" s="52" t="s">
        <v>248</v>
      </c>
      <c r="B1025" s="12">
        <f>SUM(B993:B1023)</f>
        <v>1115202</v>
      </c>
    </row>
    <row r="1026" spans="1:2" hidden="1" outlineLevel="2" x14ac:dyDescent="0.25">
      <c r="A1026" s="52"/>
      <c r="B1026" s="12"/>
    </row>
    <row r="1027" spans="1:2" hidden="1" outlineLevel="2" x14ac:dyDescent="0.25">
      <c r="A1027" s="53" t="s">
        <v>152</v>
      </c>
      <c r="B1027" s="11">
        <v>209539</v>
      </c>
    </row>
    <row r="1028" spans="1:2" hidden="1" outlineLevel="2" x14ac:dyDescent="0.25">
      <c r="A1028" s="53" t="s">
        <v>304</v>
      </c>
      <c r="B1028" s="11">
        <v>1060</v>
      </c>
    </row>
    <row r="1029" spans="1:2" hidden="1" outlineLevel="2" x14ac:dyDescent="0.25">
      <c r="A1029" s="53" t="s">
        <v>155</v>
      </c>
      <c r="B1029" s="11">
        <v>432</v>
      </c>
    </row>
    <row r="1030" spans="1:2" hidden="1" outlineLevel="2" x14ac:dyDescent="0.25">
      <c r="A1030" s="53" t="s">
        <v>156</v>
      </c>
      <c r="B1030" s="11">
        <v>19020</v>
      </c>
    </row>
    <row r="1031" spans="1:2" hidden="1" outlineLevel="2" x14ac:dyDescent="0.25">
      <c r="A1031" s="53" t="s">
        <v>157</v>
      </c>
      <c r="B1031" s="11">
        <v>16253</v>
      </c>
    </row>
    <row r="1032" spans="1:2" hidden="1" outlineLevel="2" x14ac:dyDescent="0.25">
      <c r="A1032" s="53" t="s">
        <v>158</v>
      </c>
      <c r="B1032" s="11">
        <v>34625</v>
      </c>
    </row>
    <row r="1033" spans="1:2" hidden="1" outlineLevel="2" x14ac:dyDescent="0.25">
      <c r="A1033" s="53" t="s">
        <v>159</v>
      </c>
      <c r="B1033" s="11">
        <v>2571</v>
      </c>
    </row>
    <row r="1034" spans="1:2" hidden="1" outlineLevel="2" x14ac:dyDescent="0.25">
      <c r="A1034" s="53" t="s">
        <v>160</v>
      </c>
      <c r="B1034" s="11">
        <v>1500</v>
      </c>
    </row>
    <row r="1035" spans="1:2" hidden="1" outlineLevel="2" x14ac:dyDescent="0.25">
      <c r="A1035" s="53" t="s">
        <v>162</v>
      </c>
      <c r="B1035" s="11">
        <v>750</v>
      </c>
    </row>
    <row r="1036" spans="1:2" hidden="1" outlineLevel="2" x14ac:dyDescent="0.25">
      <c r="A1036" s="53" t="s">
        <v>178</v>
      </c>
      <c r="B1036" s="11">
        <v>500</v>
      </c>
    </row>
    <row r="1037" spans="1:2" hidden="1" outlineLevel="2" x14ac:dyDescent="0.25">
      <c r="A1037" s="53" t="s">
        <v>163</v>
      </c>
      <c r="B1037" s="11">
        <v>2800</v>
      </c>
    </row>
    <row r="1038" spans="1:2" hidden="1" outlineLevel="2" x14ac:dyDescent="0.25">
      <c r="A1038" s="53" t="s">
        <v>231</v>
      </c>
      <c r="B1038" s="11">
        <v>500</v>
      </c>
    </row>
    <row r="1039" spans="1:2" hidden="1" outlineLevel="2" x14ac:dyDescent="0.25">
      <c r="A1039" s="53" t="s">
        <v>305</v>
      </c>
      <c r="B1039" s="11">
        <v>500</v>
      </c>
    </row>
    <row r="1040" spans="1:2" hidden="1" outlineLevel="2" x14ac:dyDescent="0.25">
      <c r="A1040" s="53" t="s">
        <v>224</v>
      </c>
      <c r="B1040" s="11">
        <v>350</v>
      </c>
    </row>
    <row r="1041" spans="1:2" hidden="1" outlineLevel="2" x14ac:dyDescent="0.25">
      <c r="A1041" s="53" t="s">
        <v>167</v>
      </c>
      <c r="B1041" s="11">
        <v>3580</v>
      </c>
    </row>
    <row r="1042" spans="1:2" hidden="1" outlineLevel="2" x14ac:dyDescent="0.25">
      <c r="A1042" s="53" t="s">
        <v>169</v>
      </c>
      <c r="B1042" s="11">
        <v>100</v>
      </c>
    </row>
    <row r="1043" spans="1:2" hidden="1" outlineLevel="2" x14ac:dyDescent="0.25">
      <c r="A1043" s="53" t="s">
        <v>179</v>
      </c>
      <c r="B1043" s="11">
        <v>4100</v>
      </c>
    </row>
    <row r="1044" spans="1:2" hidden="1" outlineLevel="2" x14ac:dyDescent="0.25">
      <c r="A1044" s="53" t="s">
        <v>170</v>
      </c>
      <c r="B1044" s="11">
        <v>800</v>
      </c>
    </row>
    <row r="1045" spans="1:2" hidden="1" outlineLevel="2" x14ac:dyDescent="0.25">
      <c r="A1045" s="53" t="s">
        <v>172</v>
      </c>
      <c r="B1045" s="11">
        <v>12400</v>
      </c>
    </row>
    <row r="1046" spans="1:2" hidden="1" outlineLevel="2" x14ac:dyDescent="0.25">
      <c r="A1046" s="53" t="s">
        <v>173</v>
      </c>
      <c r="B1046" s="11">
        <v>500</v>
      </c>
    </row>
    <row r="1047" spans="1:2" hidden="1" outlineLevel="2" x14ac:dyDescent="0.25">
      <c r="A1047" s="53" t="s">
        <v>226</v>
      </c>
      <c r="B1047" s="11">
        <v>400</v>
      </c>
    </row>
    <row r="1048" spans="1:2" hidden="1" outlineLevel="2" x14ac:dyDescent="0.25">
      <c r="A1048" s="53" t="s">
        <v>306</v>
      </c>
      <c r="B1048" s="11">
        <v>250</v>
      </c>
    </row>
    <row r="1049" spans="1:2" hidden="1" outlineLevel="2" x14ac:dyDescent="0.25">
      <c r="A1049" s="53" t="s">
        <v>227</v>
      </c>
      <c r="B1049" s="11">
        <v>2250</v>
      </c>
    </row>
    <row r="1050" spans="1:2" hidden="1" outlineLevel="2" x14ac:dyDescent="0.25">
      <c r="A1050" s="53" t="s">
        <v>174</v>
      </c>
      <c r="B1050" s="11">
        <v>2000</v>
      </c>
    </row>
    <row r="1051" spans="1:2" hidden="1" outlineLevel="2" x14ac:dyDescent="0.25">
      <c r="A1051" s="53" t="s">
        <v>218</v>
      </c>
      <c r="B1051" s="11">
        <v>500</v>
      </c>
    </row>
    <row r="1052" spans="1:2" hidden="1" outlineLevel="2" x14ac:dyDescent="0.25">
      <c r="A1052" s="53" t="s">
        <v>183</v>
      </c>
      <c r="B1052" s="11">
        <v>100</v>
      </c>
    </row>
    <row r="1053" spans="1:2" hidden="1" outlineLevel="2" x14ac:dyDescent="0.25">
      <c r="A1053" s="53" t="s">
        <v>277</v>
      </c>
      <c r="B1053" s="11">
        <v>500</v>
      </c>
    </row>
    <row r="1054" spans="1:2" hidden="1" outlineLevel="2" x14ac:dyDescent="0.25">
      <c r="A1054" s="53" t="s">
        <v>307</v>
      </c>
      <c r="B1054" s="11">
        <v>4290</v>
      </c>
    </row>
    <row r="1055" spans="1:2" hidden="1" outlineLevel="2" x14ac:dyDescent="0.25">
      <c r="A1055" s="94"/>
      <c r="B1055" s="12"/>
    </row>
    <row r="1056" spans="1:2" hidden="1" outlineLevel="2" x14ac:dyDescent="0.25">
      <c r="A1056" s="52" t="s">
        <v>308</v>
      </c>
      <c r="B1056" s="12">
        <f>SUM(B1027:B1054)</f>
        <v>322170</v>
      </c>
    </row>
    <row r="1057" spans="1:2" hidden="1" outlineLevel="2" x14ac:dyDescent="0.25">
      <c r="A1057" s="94"/>
      <c r="B1057" s="11"/>
    </row>
    <row r="1058" spans="1:2" hidden="1" outlineLevel="2" x14ac:dyDescent="0.25">
      <c r="A1058" s="53" t="s">
        <v>152</v>
      </c>
      <c r="B1058" s="11">
        <v>1877935</v>
      </c>
    </row>
    <row r="1059" spans="1:2" hidden="1" outlineLevel="2" x14ac:dyDescent="0.25">
      <c r="A1059" s="53" t="s">
        <v>176</v>
      </c>
      <c r="B1059" s="11">
        <v>1500</v>
      </c>
    </row>
    <row r="1060" spans="1:2" hidden="1" outlineLevel="2" x14ac:dyDescent="0.25">
      <c r="A1060" s="53" t="s">
        <v>153</v>
      </c>
      <c r="B1060" s="11">
        <v>8000</v>
      </c>
    </row>
    <row r="1061" spans="1:2" hidden="1" outlineLevel="2" x14ac:dyDescent="0.25">
      <c r="A1061" s="53" t="s">
        <v>154</v>
      </c>
      <c r="B1061" s="11">
        <v>3500</v>
      </c>
    </row>
    <row r="1062" spans="1:2" hidden="1" outlineLevel="2" x14ac:dyDescent="0.25">
      <c r="A1062" s="53" t="s">
        <v>155</v>
      </c>
      <c r="B1062" s="11">
        <v>1408</v>
      </c>
    </row>
    <row r="1063" spans="1:2" hidden="1" outlineLevel="2" x14ac:dyDescent="0.25">
      <c r="A1063" s="53" t="s">
        <v>297</v>
      </c>
      <c r="B1063" s="11">
        <v>50000</v>
      </c>
    </row>
    <row r="1064" spans="1:2" hidden="1" outlineLevel="2" x14ac:dyDescent="0.25">
      <c r="A1064" s="53" t="s">
        <v>156</v>
      </c>
      <c r="B1064" s="11">
        <v>114120</v>
      </c>
    </row>
    <row r="1065" spans="1:2" hidden="1" outlineLevel="2" x14ac:dyDescent="0.25">
      <c r="A1065" s="53" t="s">
        <v>157</v>
      </c>
      <c r="B1065" s="11">
        <v>137783</v>
      </c>
    </row>
    <row r="1066" spans="1:2" hidden="1" outlineLevel="2" x14ac:dyDescent="0.25">
      <c r="A1066" s="53" t="s">
        <v>158</v>
      </c>
      <c r="B1066" s="11">
        <v>194018</v>
      </c>
    </row>
    <row r="1067" spans="1:2" hidden="1" outlineLevel="2" x14ac:dyDescent="0.25">
      <c r="A1067" s="53" t="s">
        <v>159</v>
      </c>
      <c r="B1067" s="11">
        <v>32889</v>
      </c>
    </row>
    <row r="1068" spans="1:2" hidden="1" outlineLevel="2" x14ac:dyDescent="0.25">
      <c r="A1068" s="53" t="s">
        <v>160</v>
      </c>
      <c r="B1068" s="11">
        <v>10000</v>
      </c>
    </row>
    <row r="1069" spans="1:2" hidden="1" outlineLevel="2" x14ac:dyDescent="0.25">
      <c r="A1069" s="53" t="s">
        <v>303</v>
      </c>
      <c r="B1069" s="11">
        <v>27500</v>
      </c>
    </row>
    <row r="1070" spans="1:2" hidden="1" outlineLevel="2" x14ac:dyDescent="0.25">
      <c r="A1070" s="53" t="s">
        <v>162</v>
      </c>
      <c r="B1070" s="11">
        <v>7000</v>
      </c>
    </row>
    <row r="1071" spans="1:2" hidden="1" outlineLevel="2" x14ac:dyDescent="0.25">
      <c r="A1071" s="53" t="s">
        <v>239</v>
      </c>
      <c r="B1071" s="11">
        <v>336575</v>
      </c>
    </row>
    <row r="1072" spans="1:2" hidden="1" outlineLevel="2" x14ac:dyDescent="0.25">
      <c r="A1072" s="53" t="s">
        <v>240</v>
      </c>
      <c r="B1072" s="11">
        <v>48000</v>
      </c>
    </row>
    <row r="1073" spans="1:2" hidden="1" outlineLevel="2" x14ac:dyDescent="0.25">
      <c r="A1073" s="53" t="s">
        <v>298</v>
      </c>
      <c r="B1073" s="11">
        <v>16150</v>
      </c>
    </row>
    <row r="1074" spans="1:2" hidden="1" outlineLevel="2" x14ac:dyDescent="0.25">
      <c r="A1074" s="53" t="s">
        <v>299</v>
      </c>
      <c r="B1074" s="11">
        <v>4000</v>
      </c>
    </row>
    <row r="1075" spans="1:2" hidden="1" outlineLevel="2" x14ac:dyDescent="0.25">
      <c r="A1075" s="53" t="s">
        <v>231</v>
      </c>
      <c r="B1075" s="11">
        <v>78450</v>
      </c>
    </row>
    <row r="1076" spans="1:2" hidden="1" outlineLevel="2" x14ac:dyDescent="0.25">
      <c r="A1076" s="53" t="s">
        <v>224</v>
      </c>
      <c r="B1076" s="11">
        <v>3675</v>
      </c>
    </row>
    <row r="1077" spans="1:2" hidden="1" outlineLevel="2" x14ac:dyDescent="0.25">
      <c r="A1077" s="53" t="s">
        <v>460</v>
      </c>
      <c r="B1077" s="11">
        <v>7750</v>
      </c>
    </row>
    <row r="1078" spans="1:2" hidden="1" outlineLevel="2" x14ac:dyDescent="0.25">
      <c r="A1078" s="53" t="s">
        <v>300</v>
      </c>
      <c r="B1078" s="11">
        <v>53000</v>
      </c>
    </row>
    <row r="1079" spans="1:2" hidden="1" outlineLevel="2" x14ac:dyDescent="0.25">
      <c r="A1079" s="53" t="s">
        <v>165</v>
      </c>
      <c r="B1079" s="11">
        <v>74553</v>
      </c>
    </row>
    <row r="1080" spans="1:2" hidden="1" outlineLevel="2" x14ac:dyDescent="0.25">
      <c r="A1080" s="53" t="s">
        <v>301</v>
      </c>
      <c r="B1080" s="11">
        <v>13000</v>
      </c>
    </row>
    <row r="1081" spans="1:2" hidden="1" outlineLevel="2" x14ac:dyDescent="0.25">
      <c r="A1081" s="53" t="s">
        <v>167</v>
      </c>
      <c r="B1081" s="11">
        <v>13000</v>
      </c>
    </row>
    <row r="1082" spans="1:2" hidden="1" outlineLevel="2" x14ac:dyDescent="0.25">
      <c r="A1082" s="53" t="s">
        <v>179</v>
      </c>
      <c r="B1082" s="11">
        <v>25608</v>
      </c>
    </row>
    <row r="1083" spans="1:2" hidden="1" outlineLevel="2" x14ac:dyDescent="0.25">
      <c r="A1083" s="53" t="s">
        <v>170</v>
      </c>
      <c r="B1083" s="11">
        <v>3000</v>
      </c>
    </row>
    <row r="1084" spans="1:2" hidden="1" outlineLevel="2" x14ac:dyDescent="0.25">
      <c r="A1084" s="53" t="s">
        <v>172</v>
      </c>
      <c r="B1084" s="11">
        <v>70433</v>
      </c>
    </row>
    <row r="1085" spans="1:2" hidden="1" outlineLevel="2" x14ac:dyDescent="0.25">
      <c r="A1085" s="53" t="s">
        <v>226</v>
      </c>
      <c r="B1085" s="11">
        <v>100030</v>
      </c>
    </row>
    <row r="1086" spans="1:2" hidden="1" outlineLevel="2" x14ac:dyDescent="0.25">
      <c r="A1086" s="53" t="s">
        <v>274</v>
      </c>
      <c r="B1086" s="11">
        <v>37000</v>
      </c>
    </row>
    <row r="1087" spans="1:2" hidden="1" outlineLevel="2" x14ac:dyDescent="0.25">
      <c r="A1087" s="53" t="s">
        <v>227</v>
      </c>
      <c r="B1087" s="11">
        <v>500</v>
      </c>
    </row>
    <row r="1088" spans="1:2" hidden="1" outlineLevel="2" x14ac:dyDescent="0.25">
      <c r="A1088" s="53" t="s">
        <v>290</v>
      </c>
      <c r="B1088" s="11">
        <v>1000</v>
      </c>
    </row>
    <row r="1089" spans="1:13" hidden="1" outlineLevel="2" x14ac:dyDescent="0.25">
      <c r="A1089" s="5" t="s">
        <v>174</v>
      </c>
      <c r="B1089" s="11">
        <v>1500</v>
      </c>
    </row>
    <row r="1090" spans="1:13" hidden="1" outlineLevel="2" x14ac:dyDescent="0.25">
      <c r="A1090" s="5" t="s">
        <v>218</v>
      </c>
      <c r="B1090" s="11">
        <v>3000</v>
      </c>
    </row>
    <row r="1091" spans="1:13" hidden="1" outlineLevel="2" x14ac:dyDescent="0.25">
      <c r="A1091" s="5" t="s">
        <v>461</v>
      </c>
      <c r="B1091" s="11">
        <v>180000</v>
      </c>
    </row>
    <row r="1092" spans="1:13" hidden="1" outlineLevel="2" x14ac:dyDescent="0.25">
      <c r="A1092" s="53" t="s">
        <v>181</v>
      </c>
      <c r="B1092" s="11">
        <v>3500</v>
      </c>
    </row>
    <row r="1093" spans="1:13" hidden="1" outlineLevel="2" x14ac:dyDescent="0.25">
      <c r="A1093" s="53" t="s">
        <v>220</v>
      </c>
      <c r="B1093" s="11">
        <v>1327</v>
      </c>
    </row>
    <row r="1094" spans="1:13" hidden="1" outlineLevel="2" x14ac:dyDescent="0.25">
      <c r="A1094" s="53" t="s">
        <v>182</v>
      </c>
      <c r="B1094" s="11">
        <v>18300</v>
      </c>
    </row>
    <row r="1095" spans="1:13" hidden="1" outlineLevel="2" x14ac:dyDescent="0.25">
      <c r="A1095" s="53" t="s">
        <v>190</v>
      </c>
      <c r="B1095" s="11">
        <v>5000</v>
      </c>
    </row>
    <row r="1096" spans="1:13" hidden="1" outlineLevel="2" x14ac:dyDescent="0.25">
      <c r="A1096" s="53" t="s">
        <v>335</v>
      </c>
      <c r="B1096" s="11">
        <v>30000</v>
      </c>
    </row>
    <row r="1097" spans="1:13" hidden="1" outlineLevel="2" x14ac:dyDescent="0.25">
      <c r="A1097" s="53" t="s">
        <v>272</v>
      </c>
      <c r="B1097" s="11">
        <v>100000</v>
      </c>
    </row>
    <row r="1098" spans="1:13" hidden="1" outlineLevel="2" x14ac:dyDescent="0.25">
      <c r="A1098" s="53"/>
      <c r="B1098" s="11"/>
      <c r="E1098" s="109"/>
    </row>
    <row r="1099" spans="1:13" hidden="1" outlineLevel="2" x14ac:dyDescent="0.25">
      <c r="A1099" s="52" t="s">
        <v>302</v>
      </c>
      <c r="B1099" s="12">
        <f>SUM(B1058:B1097)-1</f>
        <v>3694003</v>
      </c>
    </row>
    <row r="1100" spans="1:13" hidden="1" outlineLevel="2" x14ac:dyDescent="0.25">
      <c r="A1100" s="94"/>
      <c r="B1100" s="11"/>
    </row>
    <row r="1101" spans="1:13" s="111" customFormat="1" hidden="1" outlineLevel="1" x14ac:dyDescent="0.25">
      <c r="A1101" s="52" t="s">
        <v>309</v>
      </c>
      <c r="B1101" s="93">
        <f>B1099+B1056+B1025+B991+B951+B919+B894+B866</f>
        <v>11438468</v>
      </c>
      <c r="C1101" s="115"/>
      <c r="D1101" s="114"/>
    </row>
    <row r="1102" spans="1:13" hidden="1" outlineLevel="2" x14ac:dyDescent="0.25">
      <c r="A1102" s="94"/>
      <c r="B1102" s="11"/>
    </row>
    <row r="1103" spans="1:13" hidden="1" outlineLevel="2" x14ac:dyDescent="0.25">
      <c r="A1103" s="53" t="s">
        <v>152</v>
      </c>
      <c r="B1103" s="11">
        <v>1574958</v>
      </c>
      <c r="C1103" s="111"/>
      <c r="D1103" s="111"/>
      <c r="E1103" s="111"/>
      <c r="F1103" s="111"/>
      <c r="G1103" s="111"/>
      <c r="H1103" s="111"/>
      <c r="I1103" s="111"/>
      <c r="J1103" s="111"/>
      <c r="K1103" s="111"/>
      <c r="L1103" s="111"/>
      <c r="M1103" s="111"/>
    </row>
    <row r="1104" spans="1:13" hidden="1" outlineLevel="2" x14ac:dyDescent="0.25">
      <c r="A1104" s="53" t="s">
        <v>153</v>
      </c>
      <c r="B1104" s="11">
        <v>14200</v>
      </c>
    </row>
    <row r="1105" spans="1:2" hidden="1" outlineLevel="2" x14ac:dyDescent="0.25">
      <c r="A1105" s="53" t="s">
        <v>154</v>
      </c>
      <c r="B1105" s="11">
        <v>1400</v>
      </c>
    </row>
    <row r="1106" spans="1:2" hidden="1" outlineLevel="2" x14ac:dyDescent="0.25">
      <c r="A1106" s="53" t="s">
        <v>155</v>
      </c>
      <c r="B1106" s="11">
        <v>8000</v>
      </c>
    </row>
    <row r="1107" spans="1:2" hidden="1" outlineLevel="2" x14ac:dyDescent="0.25">
      <c r="A1107" s="53" t="s">
        <v>156</v>
      </c>
      <c r="B1107" s="11">
        <v>190200</v>
      </c>
    </row>
    <row r="1108" spans="1:2" hidden="1" outlineLevel="2" x14ac:dyDescent="0.25">
      <c r="A1108" s="53" t="s">
        <v>157</v>
      </c>
      <c r="B1108" s="11">
        <v>116275</v>
      </c>
    </row>
    <row r="1109" spans="1:2" hidden="1" outlineLevel="2" x14ac:dyDescent="0.25">
      <c r="A1109" s="53" t="s">
        <v>158</v>
      </c>
      <c r="B1109" s="11">
        <v>291319</v>
      </c>
    </row>
    <row r="1110" spans="1:2" hidden="1" outlineLevel="2" x14ac:dyDescent="0.25">
      <c r="A1110" s="53" t="s">
        <v>159</v>
      </c>
      <c r="B1110" s="11">
        <v>4830</v>
      </c>
    </row>
    <row r="1111" spans="1:2" hidden="1" outlineLevel="2" x14ac:dyDescent="0.25">
      <c r="A1111" s="53" t="s">
        <v>160</v>
      </c>
      <c r="B1111" s="11">
        <v>600</v>
      </c>
    </row>
    <row r="1112" spans="1:2" hidden="1" outlineLevel="2" x14ac:dyDescent="0.25">
      <c r="A1112" s="53" t="s">
        <v>186</v>
      </c>
      <c r="B1112" s="11">
        <v>7250</v>
      </c>
    </row>
    <row r="1113" spans="1:2" hidden="1" outlineLevel="2" x14ac:dyDescent="0.25">
      <c r="A1113" s="53" t="s">
        <v>162</v>
      </c>
      <c r="B1113" s="11">
        <v>11530</v>
      </c>
    </row>
    <row r="1114" spans="1:2" hidden="1" outlineLevel="2" x14ac:dyDescent="0.25">
      <c r="A1114" s="53" t="s">
        <v>310</v>
      </c>
      <c r="B1114" s="11">
        <v>107000</v>
      </c>
    </row>
    <row r="1115" spans="1:2" hidden="1" outlineLevel="2" x14ac:dyDescent="0.25">
      <c r="A1115" s="53" t="s">
        <v>311</v>
      </c>
      <c r="B1115" s="11">
        <v>23600</v>
      </c>
    </row>
    <row r="1116" spans="1:2" hidden="1" outlineLevel="2" x14ac:dyDescent="0.25">
      <c r="A1116" s="53" t="s">
        <v>312</v>
      </c>
      <c r="B1116" s="11">
        <v>13500</v>
      </c>
    </row>
    <row r="1117" spans="1:2" hidden="1" outlineLevel="2" x14ac:dyDescent="0.25">
      <c r="A1117" s="53" t="s">
        <v>313</v>
      </c>
      <c r="B1117" s="11">
        <v>4000</v>
      </c>
    </row>
    <row r="1118" spans="1:2" hidden="1" outlineLevel="2" x14ac:dyDescent="0.25">
      <c r="A1118" s="53" t="s">
        <v>314</v>
      </c>
      <c r="B1118" s="11">
        <v>575</v>
      </c>
    </row>
    <row r="1119" spans="1:2" hidden="1" outlineLevel="2" x14ac:dyDescent="0.25">
      <c r="A1119" s="53" t="s">
        <v>163</v>
      </c>
      <c r="B1119" s="11">
        <v>18000</v>
      </c>
    </row>
    <row r="1120" spans="1:2" hidden="1" outlineLevel="2" x14ac:dyDescent="0.25">
      <c r="A1120" s="53" t="s">
        <v>231</v>
      </c>
      <c r="B1120" s="11">
        <v>50295</v>
      </c>
    </row>
    <row r="1121" spans="1:2" hidden="1" outlineLevel="2" x14ac:dyDescent="0.25">
      <c r="A1121" s="53" t="s">
        <v>166</v>
      </c>
      <c r="B1121" s="11">
        <v>4850</v>
      </c>
    </row>
    <row r="1122" spans="1:2" hidden="1" outlineLevel="2" x14ac:dyDescent="0.25">
      <c r="A1122" s="53" t="s">
        <v>167</v>
      </c>
      <c r="B1122" s="11">
        <v>13000</v>
      </c>
    </row>
    <row r="1123" spans="1:2" hidden="1" outlineLevel="2" x14ac:dyDescent="0.25">
      <c r="A1123" s="53" t="s">
        <v>168</v>
      </c>
      <c r="B1123" s="11">
        <v>1500</v>
      </c>
    </row>
    <row r="1124" spans="1:2" hidden="1" outlineLevel="2" x14ac:dyDescent="0.25">
      <c r="A1124" s="53" t="s">
        <v>169</v>
      </c>
      <c r="B1124" s="11">
        <v>9000</v>
      </c>
    </row>
    <row r="1125" spans="1:2" hidden="1" outlineLevel="2" x14ac:dyDescent="0.25">
      <c r="A1125" s="53" t="s">
        <v>179</v>
      </c>
      <c r="B1125" s="11">
        <v>2000</v>
      </c>
    </row>
    <row r="1126" spans="1:2" hidden="1" outlineLevel="2" x14ac:dyDescent="0.25">
      <c r="A1126" s="53" t="s">
        <v>170</v>
      </c>
      <c r="B1126" s="11">
        <v>17000</v>
      </c>
    </row>
    <row r="1127" spans="1:2" hidden="1" outlineLevel="2" x14ac:dyDescent="0.25">
      <c r="A1127" s="53" t="s">
        <v>171</v>
      </c>
      <c r="B1127" s="11">
        <v>5000</v>
      </c>
    </row>
    <row r="1128" spans="1:2" hidden="1" outlineLevel="2" x14ac:dyDescent="0.25">
      <c r="A1128" s="53" t="s">
        <v>172</v>
      </c>
      <c r="B1128" s="11">
        <v>34000</v>
      </c>
    </row>
    <row r="1129" spans="1:2" hidden="1" outlineLevel="2" x14ac:dyDescent="0.25">
      <c r="A1129" s="53" t="s">
        <v>225</v>
      </c>
      <c r="B1129" s="11">
        <v>3000</v>
      </c>
    </row>
    <row r="1130" spans="1:2" hidden="1" outlineLevel="2" x14ac:dyDescent="0.25">
      <c r="A1130" s="53" t="s">
        <v>226</v>
      </c>
      <c r="B1130" s="11">
        <v>500</v>
      </c>
    </row>
    <row r="1131" spans="1:2" hidden="1" outlineLevel="2" x14ac:dyDescent="0.25">
      <c r="A1131" s="53" t="s">
        <v>227</v>
      </c>
      <c r="B1131" s="11">
        <v>3000</v>
      </c>
    </row>
    <row r="1132" spans="1:2" hidden="1" outlineLevel="2" x14ac:dyDescent="0.25">
      <c r="A1132" s="53" t="s">
        <v>260</v>
      </c>
      <c r="B1132" s="11">
        <v>1400</v>
      </c>
    </row>
    <row r="1133" spans="1:2" hidden="1" outlineLevel="2" x14ac:dyDescent="0.25">
      <c r="A1133" s="53" t="s">
        <v>290</v>
      </c>
      <c r="B1133" s="11">
        <v>5000</v>
      </c>
    </row>
    <row r="1134" spans="1:2" hidden="1" outlineLevel="2" x14ac:dyDescent="0.25">
      <c r="A1134" s="53" t="s">
        <v>193</v>
      </c>
      <c r="B1134" s="11">
        <v>400</v>
      </c>
    </row>
    <row r="1135" spans="1:2" hidden="1" outlineLevel="2" x14ac:dyDescent="0.25">
      <c r="A1135" s="53" t="s">
        <v>183</v>
      </c>
      <c r="B1135" s="11">
        <v>100</v>
      </c>
    </row>
    <row r="1136" spans="1:2" hidden="1" outlineLevel="2" x14ac:dyDescent="0.25">
      <c r="A1136" s="53" t="s">
        <v>315</v>
      </c>
      <c r="B1136" s="11">
        <v>232500</v>
      </c>
    </row>
    <row r="1137" spans="1:2" hidden="1" outlineLevel="2" x14ac:dyDescent="0.25">
      <c r="A1137" s="53" t="s">
        <v>220</v>
      </c>
      <c r="B1137" s="11">
        <v>2654</v>
      </c>
    </row>
    <row r="1138" spans="1:2" hidden="1" outlineLevel="2" x14ac:dyDescent="0.25">
      <c r="A1138" s="53" t="s">
        <v>175</v>
      </c>
      <c r="B1138" s="11">
        <v>6200</v>
      </c>
    </row>
    <row r="1139" spans="1:2" hidden="1" outlineLevel="2" x14ac:dyDescent="0.25">
      <c r="A1139" s="53" t="s">
        <v>316</v>
      </c>
      <c r="B1139" s="11">
        <v>1250</v>
      </c>
    </row>
    <row r="1140" spans="1:2" hidden="1" outlineLevel="2" x14ac:dyDescent="0.25">
      <c r="A1140" s="53" t="s">
        <v>182</v>
      </c>
      <c r="B1140" s="11">
        <v>102655</v>
      </c>
    </row>
    <row r="1141" spans="1:2" hidden="1" outlineLevel="2" x14ac:dyDescent="0.25">
      <c r="A1141" s="53" t="s">
        <v>263</v>
      </c>
      <c r="B1141" s="11">
        <v>20100</v>
      </c>
    </row>
    <row r="1142" spans="1:2" hidden="1" outlineLevel="2" x14ac:dyDescent="0.25">
      <c r="A1142" s="53" t="s">
        <v>335</v>
      </c>
      <c r="B1142" s="11">
        <v>14500</v>
      </c>
    </row>
    <row r="1143" spans="1:2" hidden="1" outlineLevel="2" x14ac:dyDescent="0.25">
      <c r="A1143" s="53"/>
      <c r="B1143" s="11"/>
    </row>
    <row r="1144" spans="1:2" hidden="1" outlineLevel="2" x14ac:dyDescent="0.25">
      <c r="A1144" s="52" t="s">
        <v>317</v>
      </c>
      <c r="B1144" s="12">
        <f>SUM(B1103:B1142)</f>
        <v>2917141</v>
      </c>
    </row>
    <row r="1145" spans="1:2" hidden="1" outlineLevel="2" x14ac:dyDescent="0.25">
      <c r="A1145" s="94"/>
      <c r="B1145" s="11"/>
    </row>
    <row r="1146" spans="1:2" hidden="1" outlineLevel="2" x14ac:dyDescent="0.25">
      <c r="A1146" s="53" t="s">
        <v>152</v>
      </c>
      <c r="B1146" s="11">
        <v>221123</v>
      </c>
    </row>
    <row r="1147" spans="1:2" hidden="1" outlineLevel="2" x14ac:dyDescent="0.25">
      <c r="A1147" s="53" t="s">
        <v>153</v>
      </c>
      <c r="B1147" s="11">
        <v>1968</v>
      </c>
    </row>
    <row r="1148" spans="1:2" hidden="1" outlineLevel="2" x14ac:dyDescent="0.25">
      <c r="A1148" s="53" t="s">
        <v>154</v>
      </c>
      <c r="B1148" s="11">
        <v>400</v>
      </c>
    </row>
    <row r="1149" spans="1:2" hidden="1" outlineLevel="2" x14ac:dyDescent="0.25">
      <c r="A1149" s="53" t="s">
        <v>155</v>
      </c>
      <c r="B1149" s="11">
        <v>500</v>
      </c>
    </row>
    <row r="1150" spans="1:2" hidden="1" outlineLevel="2" x14ac:dyDescent="0.25">
      <c r="A1150" s="53" t="s">
        <v>156</v>
      </c>
      <c r="B1150" s="11">
        <v>33879</v>
      </c>
    </row>
    <row r="1151" spans="1:2" hidden="1" outlineLevel="2" x14ac:dyDescent="0.25">
      <c r="A1151" s="53" t="s">
        <v>157</v>
      </c>
      <c r="B1151" s="11">
        <v>14781</v>
      </c>
    </row>
    <row r="1152" spans="1:2" hidden="1" outlineLevel="2" x14ac:dyDescent="0.25">
      <c r="A1152" s="53" t="s">
        <v>158</v>
      </c>
      <c r="B1152" s="11">
        <v>35549</v>
      </c>
    </row>
    <row r="1153" spans="1:2" hidden="1" outlineLevel="2" x14ac:dyDescent="0.25">
      <c r="A1153" s="53" t="s">
        <v>159</v>
      </c>
      <c r="B1153" s="11">
        <v>2473</v>
      </c>
    </row>
    <row r="1154" spans="1:2" hidden="1" outlineLevel="2" x14ac:dyDescent="0.25">
      <c r="A1154" s="53" t="s">
        <v>162</v>
      </c>
      <c r="B1154" s="11">
        <v>5500</v>
      </c>
    </row>
    <row r="1155" spans="1:2" hidden="1" outlineLevel="2" x14ac:dyDescent="0.25">
      <c r="A1155" s="53" t="s">
        <v>239</v>
      </c>
      <c r="B1155" s="11">
        <v>37000</v>
      </c>
    </row>
    <row r="1156" spans="1:2" hidden="1" outlineLevel="2" x14ac:dyDescent="0.25">
      <c r="A1156" s="53" t="s">
        <v>222</v>
      </c>
      <c r="B1156" s="11">
        <v>4500</v>
      </c>
    </row>
    <row r="1157" spans="1:2" hidden="1" outlineLevel="2" x14ac:dyDescent="0.25">
      <c r="A1157" s="53" t="s">
        <v>178</v>
      </c>
      <c r="B1157" s="11">
        <v>250</v>
      </c>
    </row>
    <row r="1158" spans="1:2" hidden="1" outlineLevel="2" x14ac:dyDescent="0.25">
      <c r="A1158" s="53" t="s">
        <v>163</v>
      </c>
      <c r="B1158" s="11">
        <v>3000</v>
      </c>
    </row>
    <row r="1159" spans="1:2" hidden="1" outlineLevel="2" x14ac:dyDescent="0.25">
      <c r="A1159" s="53" t="s">
        <v>231</v>
      </c>
      <c r="B1159" s="11">
        <v>22390</v>
      </c>
    </row>
    <row r="1160" spans="1:2" hidden="1" outlineLevel="2" x14ac:dyDescent="0.25">
      <c r="A1160" s="53" t="s">
        <v>165</v>
      </c>
      <c r="B1160" s="11">
        <v>0</v>
      </c>
    </row>
    <row r="1161" spans="1:2" hidden="1" outlineLevel="2" x14ac:dyDescent="0.25">
      <c r="A1161" s="53" t="s">
        <v>166</v>
      </c>
      <c r="B1161" s="11">
        <v>500</v>
      </c>
    </row>
    <row r="1162" spans="1:2" hidden="1" outlineLevel="2" x14ac:dyDescent="0.25">
      <c r="A1162" s="53" t="s">
        <v>167</v>
      </c>
      <c r="B1162" s="11">
        <v>1500</v>
      </c>
    </row>
    <row r="1163" spans="1:2" hidden="1" outlineLevel="2" x14ac:dyDescent="0.25">
      <c r="A1163" s="53" t="s">
        <v>168</v>
      </c>
      <c r="B1163" s="11">
        <v>500</v>
      </c>
    </row>
    <row r="1164" spans="1:2" hidden="1" outlineLevel="2" x14ac:dyDescent="0.25">
      <c r="A1164" s="53" t="s">
        <v>169</v>
      </c>
      <c r="B1164" s="11">
        <v>100</v>
      </c>
    </row>
    <row r="1165" spans="1:2" hidden="1" outlineLevel="2" x14ac:dyDescent="0.25">
      <c r="A1165" s="53" t="s">
        <v>179</v>
      </c>
      <c r="B1165" s="11">
        <v>13600</v>
      </c>
    </row>
    <row r="1166" spans="1:2" hidden="1" outlineLevel="2" x14ac:dyDescent="0.25">
      <c r="A1166" s="53" t="s">
        <v>170</v>
      </c>
      <c r="B1166" s="11">
        <v>2500</v>
      </c>
    </row>
    <row r="1167" spans="1:2" hidden="1" outlineLevel="2" x14ac:dyDescent="0.25">
      <c r="A1167" s="53" t="s">
        <v>172</v>
      </c>
      <c r="B1167" s="11">
        <v>1500</v>
      </c>
    </row>
    <row r="1168" spans="1:2" hidden="1" outlineLevel="2" x14ac:dyDescent="0.25">
      <c r="A1168" s="53" t="s">
        <v>173</v>
      </c>
      <c r="B1168" s="11">
        <v>3000</v>
      </c>
    </row>
    <row r="1169" spans="1:2" hidden="1" outlineLevel="2" x14ac:dyDescent="0.25">
      <c r="A1169" s="53" t="s">
        <v>277</v>
      </c>
      <c r="B1169" s="11">
        <v>2500</v>
      </c>
    </row>
    <row r="1170" spans="1:2" hidden="1" outlineLevel="2" x14ac:dyDescent="0.25">
      <c r="A1170" s="53" t="s">
        <v>416</v>
      </c>
      <c r="B1170" s="11">
        <v>13300</v>
      </c>
    </row>
    <row r="1171" spans="1:2" hidden="1" outlineLevel="2" x14ac:dyDescent="0.25">
      <c r="A1171" s="53" t="s">
        <v>184</v>
      </c>
      <c r="B1171" s="11">
        <v>1250</v>
      </c>
    </row>
    <row r="1172" spans="1:2" hidden="1" outlineLevel="2" x14ac:dyDescent="0.25">
      <c r="A1172" s="53" t="s">
        <v>272</v>
      </c>
      <c r="B1172" s="11">
        <v>11000</v>
      </c>
    </row>
    <row r="1173" spans="1:2" hidden="1" outlineLevel="2" x14ac:dyDescent="0.25">
      <c r="A1173" s="53"/>
      <c r="B1173" s="11"/>
    </row>
    <row r="1174" spans="1:2" hidden="1" outlineLevel="2" x14ac:dyDescent="0.25">
      <c r="A1174" s="52" t="s">
        <v>318</v>
      </c>
      <c r="B1174" s="12">
        <f>SUM(B1146:B1172)</f>
        <v>434563</v>
      </c>
    </row>
    <row r="1175" spans="1:2" hidden="1" outlineLevel="2" x14ac:dyDescent="0.25">
      <c r="A1175" s="52"/>
      <c r="B1175" s="11"/>
    </row>
    <row r="1176" spans="1:2" hidden="1" outlineLevel="1" x14ac:dyDescent="0.25">
      <c r="A1176" s="52" t="s">
        <v>319</v>
      </c>
      <c r="B1176" s="12">
        <f>B1174+B1144</f>
        <v>3351704</v>
      </c>
    </row>
    <row r="1177" spans="1:2" hidden="1" outlineLevel="2" x14ac:dyDescent="0.25">
      <c r="A1177" s="94"/>
      <c r="B1177" s="11"/>
    </row>
    <row r="1178" spans="1:2" hidden="1" outlineLevel="2" x14ac:dyDescent="0.25">
      <c r="A1178" s="53" t="s">
        <v>320</v>
      </c>
      <c r="B1178" s="11">
        <v>40000</v>
      </c>
    </row>
    <row r="1179" spans="1:2" hidden="1" outlineLevel="2" x14ac:dyDescent="0.25">
      <c r="A1179" s="53" t="s">
        <v>161</v>
      </c>
      <c r="B1179" s="11">
        <v>188000</v>
      </c>
    </row>
    <row r="1180" spans="1:2" hidden="1" outlineLevel="2" x14ac:dyDescent="0.25">
      <c r="A1180" s="53" t="s">
        <v>321</v>
      </c>
      <c r="B1180" s="11">
        <v>58000</v>
      </c>
    </row>
    <row r="1181" spans="1:2" hidden="1" outlineLevel="2" x14ac:dyDescent="0.25">
      <c r="A1181" s="53" t="s">
        <v>322</v>
      </c>
      <c r="B1181" s="11">
        <v>662260</v>
      </c>
    </row>
    <row r="1182" spans="1:2" hidden="1" outlineLevel="2" x14ac:dyDescent="0.25">
      <c r="A1182" s="53" t="s">
        <v>462</v>
      </c>
      <c r="B1182" s="11">
        <v>55000</v>
      </c>
    </row>
    <row r="1183" spans="1:2" hidden="1" outlineLevel="2" x14ac:dyDescent="0.25">
      <c r="A1183" s="53" t="s">
        <v>162</v>
      </c>
      <c r="B1183" s="11">
        <v>2000</v>
      </c>
    </row>
    <row r="1184" spans="1:2" hidden="1" outlineLevel="2" x14ac:dyDescent="0.25">
      <c r="A1184" s="53" t="s">
        <v>323</v>
      </c>
      <c r="B1184" s="11">
        <v>259405</v>
      </c>
    </row>
    <row r="1185" spans="1:2" hidden="1" outlineLevel="2" x14ac:dyDescent="0.25">
      <c r="A1185" s="53" t="s">
        <v>300</v>
      </c>
      <c r="B1185" s="11">
        <v>659896</v>
      </c>
    </row>
    <row r="1186" spans="1:2" hidden="1" outlineLevel="2" x14ac:dyDescent="0.25">
      <c r="A1186" s="53" t="s">
        <v>324</v>
      </c>
      <c r="B1186" s="11">
        <v>10000</v>
      </c>
    </row>
    <row r="1187" spans="1:2" hidden="1" outlineLevel="2" x14ac:dyDescent="0.25">
      <c r="A1187" s="53" t="s">
        <v>325</v>
      </c>
      <c r="B1187" s="11">
        <v>10000</v>
      </c>
    </row>
    <row r="1188" spans="1:2" hidden="1" outlineLevel="2" x14ac:dyDescent="0.25">
      <c r="A1188" s="53" t="s">
        <v>326</v>
      </c>
      <c r="B1188" s="11">
        <v>75000</v>
      </c>
    </row>
    <row r="1189" spans="1:2" hidden="1" outlineLevel="2" x14ac:dyDescent="0.25">
      <c r="A1189" s="53" t="s">
        <v>165</v>
      </c>
      <c r="B1189" s="11">
        <v>2000</v>
      </c>
    </row>
    <row r="1190" spans="1:2" hidden="1" outlineLevel="2" x14ac:dyDescent="0.25">
      <c r="A1190" s="53" t="s">
        <v>180</v>
      </c>
      <c r="B1190" s="11">
        <v>16500</v>
      </c>
    </row>
    <row r="1191" spans="1:2" hidden="1" outlineLevel="2" x14ac:dyDescent="0.25">
      <c r="A1191" s="53" t="s">
        <v>179</v>
      </c>
      <c r="B1191" s="11">
        <v>600000</v>
      </c>
    </row>
    <row r="1192" spans="1:2" hidden="1" outlineLevel="2" x14ac:dyDescent="0.25">
      <c r="A1192" s="53" t="s">
        <v>227</v>
      </c>
      <c r="B1192" s="11">
        <v>400</v>
      </c>
    </row>
    <row r="1193" spans="1:2" hidden="1" outlineLevel="2" x14ac:dyDescent="0.25">
      <c r="A1193" s="53" t="s">
        <v>220</v>
      </c>
      <c r="B1193" s="11">
        <v>2654</v>
      </c>
    </row>
    <row r="1194" spans="1:2" hidden="1" outlineLevel="2" x14ac:dyDescent="0.25">
      <c r="A1194" s="53"/>
      <c r="B1194" s="11"/>
    </row>
    <row r="1195" spans="1:2" s="111" customFormat="1" hidden="1" outlineLevel="2" x14ac:dyDescent="0.25">
      <c r="A1195" s="52" t="s">
        <v>327</v>
      </c>
      <c r="B1195" s="12">
        <f>SUM(B1178:B1193)</f>
        <v>2641115</v>
      </c>
    </row>
    <row r="1196" spans="1:2" hidden="1" outlineLevel="2" x14ac:dyDescent="0.25">
      <c r="A1196" s="52"/>
      <c r="B1196" s="11"/>
    </row>
    <row r="1197" spans="1:2" hidden="1" outlineLevel="2" x14ac:dyDescent="0.25">
      <c r="A1197" s="53" t="s">
        <v>328</v>
      </c>
      <c r="B1197" s="11">
        <v>275000</v>
      </c>
    </row>
    <row r="1198" spans="1:2" hidden="1" outlineLevel="2" x14ac:dyDescent="0.25">
      <c r="A1198" s="52" t="s">
        <v>329</v>
      </c>
      <c r="B1198" s="12">
        <f>SUM(B1197)</f>
        <v>275000</v>
      </c>
    </row>
    <row r="1199" spans="1:2" hidden="1" outlineLevel="2" x14ac:dyDescent="0.25">
      <c r="A1199" s="52"/>
      <c r="B1199" s="11"/>
    </row>
    <row r="1200" spans="1:2" hidden="1" outlineLevel="1" x14ac:dyDescent="0.25">
      <c r="A1200" s="52" t="s">
        <v>330</v>
      </c>
      <c r="B1200" s="93">
        <f>B1195+B1198</f>
        <v>2916115</v>
      </c>
    </row>
    <row r="1201" spans="1:3" hidden="1" outlineLevel="2" x14ac:dyDescent="0.25">
      <c r="A1201" s="52"/>
      <c r="B1201" s="11"/>
    </row>
    <row r="1202" spans="1:3" hidden="1" outlineLevel="2" x14ac:dyDescent="0.25">
      <c r="A1202" s="53" t="s">
        <v>331</v>
      </c>
      <c r="B1202" s="11">
        <v>1438883</v>
      </c>
    </row>
    <row r="1203" spans="1:3" hidden="1" outlineLevel="2" x14ac:dyDescent="0.25">
      <c r="A1203" s="53" t="s">
        <v>429</v>
      </c>
      <c r="B1203" s="11">
        <v>150000</v>
      </c>
    </row>
    <row r="1204" spans="1:3" hidden="1" outlineLevel="2" x14ac:dyDescent="0.25">
      <c r="A1204" s="53" t="s">
        <v>361</v>
      </c>
      <c r="B1204" s="11">
        <v>250000</v>
      </c>
    </row>
    <row r="1205" spans="1:3" hidden="1" outlineLevel="2" x14ac:dyDescent="0.25">
      <c r="A1205" s="53" t="s">
        <v>332</v>
      </c>
      <c r="B1205" s="11">
        <v>50000</v>
      </c>
    </row>
    <row r="1206" spans="1:3" hidden="1" outlineLevel="1" x14ac:dyDescent="0.25">
      <c r="A1206" s="52" t="s">
        <v>76</v>
      </c>
      <c r="B1206" s="93">
        <f>SUM(B1202:B1205)</f>
        <v>1888883</v>
      </c>
    </row>
    <row r="1207" spans="1:3" hidden="1" outlineLevel="1" x14ac:dyDescent="0.25">
      <c r="A1207" s="95"/>
      <c r="B1207" s="45"/>
    </row>
    <row r="1208" spans="1:3" collapsed="1" x14ac:dyDescent="0.25">
      <c r="A1208" s="62" t="s">
        <v>333</v>
      </c>
      <c r="B1208" s="12">
        <f>B1206+B1200+B1176+B1101+B832+B759+B628+B379+B278</f>
        <v>108155637</v>
      </c>
      <c r="C1208" s="111"/>
    </row>
    <row r="1209" spans="1:3" hidden="1" outlineLevel="1" x14ac:dyDescent="0.25"/>
    <row r="1210" spans="1:3" hidden="1" outlineLevel="1" x14ac:dyDescent="0.25">
      <c r="A1210" s="63" t="s">
        <v>152</v>
      </c>
      <c r="B1210" s="65">
        <v>677558</v>
      </c>
    </row>
    <row r="1211" spans="1:3" hidden="1" outlineLevel="1" x14ac:dyDescent="0.25">
      <c r="A1211" s="63" t="s">
        <v>176</v>
      </c>
      <c r="B1211" s="65">
        <v>10000</v>
      </c>
    </row>
    <row r="1212" spans="1:3" hidden="1" outlineLevel="1" x14ac:dyDescent="0.25">
      <c r="A1212" s="63" t="s">
        <v>153</v>
      </c>
      <c r="B1212" s="65">
        <v>6300</v>
      </c>
    </row>
    <row r="1213" spans="1:3" hidden="1" outlineLevel="1" x14ac:dyDescent="0.25">
      <c r="A1213" s="63" t="s">
        <v>154</v>
      </c>
      <c r="B1213" s="65">
        <v>6600</v>
      </c>
    </row>
    <row r="1214" spans="1:3" hidden="1" outlineLevel="1" x14ac:dyDescent="0.25">
      <c r="A1214" s="63" t="s">
        <v>155</v>
      </c>
      <c r="B1214" s="65">
        <v>6780</v>
      </c>
    </row>
    <row r="1215" spans="1:3" hidden="1" outlineLevel="1" x14ac:dyDescent="0.25">
      <c r="A1215" s="63" t="s">
        <v>156</v>
      </c>
      <c r="B1215" s="65">
        <v>121253</v>
      </c>
    </row>
    <row r="1216" spans="1:3" hidden="1" outlineLevel="1" x14ac:dyDescent="0.25">
      <c r="A1216" s="63" t="s">
        <v>157</v>
      </c>
      <c r="B1216" s="65">
        <v>53515</v>
      </c>
    </row>
    <row r="1217" spans="1:2" hidden="1" outlineLevel="1" x14ac:dyDescent="0.25">
      <c r="A1217" s="63" t="s">
        <v>158</v>
      </c>
      <c r="B1217" s="65">
        <v>123737</v>
      </c>
    </row>
    <row r="1218" spans="1:2" hidden="1" outlineLevel="1" x14ac:dyDescent="0.25">
      <c r="A1218" s="63" t="s">
        <v>159</v>
      </c>
      <c r="B1218" s="65">
        <v>11530</v>
      </c>
    </row>
    <row r="1219" spans="1:2" hidden="1" outlineLevel="1" x14ac:dyDescent="0.25">
      <c r="A1219" s="63" t="s">
        <v>160</v>
      </c>
      <c r="B1219" s="65">
        <v>7400</v>
      </c>
    </row>
    <row r="1220" spans="1:2" hidden="1" outlineLevel="1" x14ac:dyDescent="0.25">
      <c r="A1220" s="63" t="s">
        <v>161</v>
      </c>
      <c r="B1220" s="65">
        <v>32000</v>
      </c>
    </row>
    <row r="1221" spans="1:2" hidden="1" outlineLevel="1" x14ac:dyDescent="0.25">
      <c r="A1221" s="63" t="s">
        <v>283</v>
      </c>
      <c r="B1221" s="65">
        <v>13040</v>
      </c>
    </row>
    <row r="1222" spans="1:2" hidden="1" outlineLevel="1" x14ac:dyDescent="0.25">
      <c r="A1222" s="63" t="s">
        <v>162</v>
      </c>
      <c r="B1222" s="65">
        <v>32000</v>
      </c>
    </row>
    <row r="1223" spans="1:2" hidden="1" outlineLevel="1" x14ac:dyDescent="0.25">
      <c r="A1223" s="63" t="s">
        <v>239</v>
      </c>
      <c r="B1223" s="65">
        <v>82000</v>
      </c>
    </row>
    <row r="1224" spans="1:2" hidden="1" outlineLevel="1" x14ac:dyDescent="0.25">
      <c r="A1224" s="63" t="s">
        <v>223</v>
      </c>
      <c r="B1224" s="65">
        <v>2000</v>
      </c>
    </row>
    <row r="1225" spans="1:2" hidden="1" outlineLevel="1" x14ac:dyDescent="0.25">
      <c r="A1225" s="63" t="s">
        <v>217</v>
      </c>
      <c r="B1225" s="65">
        <v>5000</v>
      </c>
    </row>
    <row r="1226" spans="1:2" hidden="1" outlineLevel="1" x14ac:dyDescent="0.25">
      <c r="A1226" s="63" t="s">
        <v>178</v>
      </c>
      <c r="B1226" s="65">
        <v>10000</v>
      </c>
    </row>
    <row r="1227" spans="1:2" hidden="1" outlineLevel="1" x14ac:dyDescent="0.25">
      <c r="A1227" s="63" t="s">
        <v>163</v>
      </c>
      <c r="B1227" s="65">
        <v>4800</v>
      </c>
    </row>
    <row r="1228" spans="1:2" hidden="1" outlineLevel="1" x14ac:dyDescent="0.25">
      <c r="A1228" s="63" t="s">
        <v>231</v>
      </c>
      <c r="B1228" s="65">
        <v>77500</v>
      </c>
    </row>
    <row r="1229" spans="1:2" hidden="1" outlineLevel="1" x14ac:dyDescent="0.25">
      <c r="A1229" s="63" t="s">
        <v>267</v>
      </c>
      <c r="B1229" s="65">
        <v>4000</v>
      </c>
    </row>
    <row r="1230" spans="1:2" hidden="1" outlineLevel="1" x14ac:dyDescent="0.25">
      <c r="A1230" s="63" t="s">
        <v>323</v>
      </c>
      <c r="B1230" s="65">
        <v>11641</v>
      </c>
    </row>
    <row r="1231" spans="1:2" hidden="1" outlineLevel="1" x14ac:dyDescent="0.25">
      <c r="A1231" s="63" t="s">
        <v>300</v>
      </c>
      <c r="B1231" s="65">
        <v>28247</v>
      </c>
    </row>
    <row r="1232" spans="1:2" hidden="1" outlineLevel="1" x14ac:dyDescent="0.25">
      <c r="A1232" s="63" t="s">
        <v>326</v>
      </c>
      <c r="B1232" s="65">
        <v>47000</v>
      </c>
    </row>
    <row r="1233" spans="1:2" hidden="1" outlineLevel="1" x14ac:dyDescent="0.25">
      <c r="A1233" s="63" t="s">
        <v>165</v>
      </c>
      <c r="B1233" s="65">
        <v>2500</v>
      </c>
    </row>
    <row r="1234" spans="1:2" hidden="1" outlineLevel="1" x14ac:dyDescent="0.25">
      <c r="A1234" s="63" t="s">
        <v>166</v>
      </c>
      <c r="B1234" s="65">
        <v>300</v>
      </c>
    </row>
    <row r="1235" spans="1:2" hidden="1" outlineLevel="1" x14ac:dyDescent="0.25">
      <c r="A1235" s="63" t="s">
        <v>167</v>
      </c>
      <c r="B1235" s="65">
        <v>10000</v>
      </c>
    </row>
    <row r="1236" spans="1:2" hidden="1" outlineLevel="1" x14ac:dyDescent="0.25">
      <c r="A1236" s="63" t="s">
        <v>168</v>
      </c>
      <c r="B1236" s="65">
        <v>2500</v>
      </c>
    </row>
    <row r="1237" spans="1:2" hidden="1" outlineLevel="1" x14ac:dyDescent="0.25">
      <c r="A1237" s="63" t="s">
        <v>169</v>
      </c>
      <c r="B1237" s="65">
        <v>1250</v>
      </c>
    </row>
    <row r="1238" spans="1:2" hidden="1" outlineLevel="1" x14ac:dyDescent="0.25">
      <c r="A1238" s="63" t="s">
        <v>180</v>
      </c>
      <c r="B1238" s="65">
        <v>4500</v>
      </c>
    </row>
    <row r="1239" spans="1:2" hidden="1" outlineLevel="1" x14ac:dyDescent="0.25">
      <c r="A1239" s="63" t="s">
        <v>179</v>
      </c>
      <c r="B1239" s="65">
        <v>10000</v>
      </c>
    </row>
    <row r="1240" spans="1:2" hidden="1" outlineLevel="1" x14ac:dyDescent="0.25">
      <c r="A1240" s="63" t="s">
        <v>170</v>
      </c>
      <c r="B1240" s="65">
        <v>2000</v>
      </c>
    </row>
    <row r="1241" spans="1:2" hidden="1" outlineLevel="1" x14ac:dyDescent="0.25">
      <c r="A1241" s="63" t="s">
        <v>171</v>
      </c>
      <c r="B1241" s="65">
        <v>800</v>
      </c>
    </row>
    <row r="1242" spans="1:2" hidden="1" outlineLevel="1" x14ac:dyDescent="0.25">
      <c r="A1242" s="63" t="s">
        <v>172</v>
      </c>
      <c r="B1242" s="65">
        <v>12000</v>
      </c>
    </row>
    <row r="1243" spans="1:2" hidden="1" outlineLevel="1" x14ac:dyDescent="0.25">
      <c r="A1243" s="63" t="s">
        <v>173</v>
      </c>
      <c r="B1243" s="65">
        <v>7000</v>
      </c>
    </row>
    <row r="1244" spans="1:2" hidden="1" outlineLevel="1" x14ac:dyDescent="0.25">
      <c r="A1244" s="63" t="s">
        <v>226</v>
      </c>
      <c r="B1244" s="65">
        <v>5700</v>
      </c>
    </row>
    <row r="1245" spans="1:2" hidden="1" outlineLevel="1" x14ac:dyDescent="0.25">
      <c r="A1245" s="63" t="s">
        <v>274</v>
      </c>
      <c r="B1245" s="65">
        <v>800</v>
      </c>
    </row>
    <row r="1246" spans="1:2" hidden="1" outlineLevel="1" x14ac:dyDescent="0.25">
      <c r="A1246" s="63" t="s">
        <v>227</v>
      </c>
      <c r="B1246" s="65">
        <v>25500</v>
      </c>
    </row>
    <row r="1247" spans="1:2" hidden="1" outlineLevel="1" x14ac:dyDescent="0.25">
      <c r="A1247" s="63" t="s">
        <v>232</v>
      </c>
      <c r="B1247" s="65">
        <v>19000</v>
      </c>
    </row>
    <row r="1248" spans="1:2" hidden="1" outlineLevel="1" x14ac:dyDescent="0.25">
      <c r="A1248" s="63" t="s">
        <v>174</v>
      </c>
      <c r="B1248" s="65">
        <v>800</v>
      </c>
    </row>
    <row r="1249" spans="1:2" hidden="1" outlineLevel="1" x14ac:dyDescent="0.25">
      <c r="A1249" s="63" t="s">
        <v>181</v>
      </c>
      <c r="B1249" s="65">
        <v>1225</v>
      </c>
    </row>
    <row r="1250" spans="1:2" hidden="1" outlineLevel="1" x14ac:dyDescent="0.25">
      <c r="A1250" s="63" t="s">
        <v>255</v>
      </c>
      <c r="B1250" s="65">
        <v>22557</v>
      </c>
    </row>
    <row r="1251" spans="1:2" hidden="1" outlineLevel="1" x14ac:dyDescent="0.25">
      <c r="A1251" s="63" t="s">
        <v>184</v>
      </c>
      <c r="B1251" s="65">
        <v>200</v>
      </c>
    </row>
    <row r="1252" spans="1:2" hidden="1" outlineLevel="1" x14ac:dyDescent="0.25">
      <c r="A1252" s="63" t="s">
        <v>182</v>
      </c>
      <c r="B1252" s="65">
        <v>4340</v>
      </c>
    </row>
    <row r="1253" spans="1:2" hidden="1" outlineLevel="1" x14ac:dyDescent="0.25">
      <c r="A1253" s="63" t="s">
        <v>190</v>
      </c>
      <c r="B1253" s="65">
        <v>1000</v>
      </c>
    </row>
    <row r="1254" spans="1:2" hidden="1" outlineLevel="1" x14ac:dyDescent="0.25">
      <c r="A1254" s="63" t="s">
        <v>334</v>
      </c>
      <c r="B1254" s="65">
        <v>2703461</v>
      </c>
    </row>
    <row r="1255" spans="1:2" hidden="1" outlineLevel="1" x14ac:dyDescent="0.25">
      <c r="A1255" s="63" t="s">
        <v>335</v>
      </c>
      <c r="B1255" s="65">
        <v>763600</v>
      </c>
    </row>
    <row r="1256" spans="1:2" hidden="1" outlineLevel="1" x14ac:dyDescent="0.25">
      <c r="A1256" s="63" t="s">
        <v>448</v>
      </c>
      <c r="B1256" s="65">
        <v>491500</v>
      </c>
    </row>
    <row r="1257" spans="1:2" hidden="1" outlineLevel="1" x14ac:dyDescent="0.25">
      <c r="A1257" s="63" t="s">
        <v>202</v>
      </c>
      <c r="B1257" s="65">
        <v>176000</v>
      </c>
    </row>
    <row r="1258" spans="1:2" hidden="1" outlineLevel="1" x14ac:dyDescent="0.25">
      <c r="A1258" s="63" t="s">
        <v>245</v>
      </c>
      <c r="B1258" s="65">
        <v>40000</v>
      </c>
    </row>
    <row r="1259" spans="1:2" hidden="1" outlineLevel="1" x14ac:dyDescent="0.25">
      <c r="A1259" s="63" t="s">
        <v>336</v>
      </c>
      <c r="B1259" s="65">
        <v>128954</v>
      </c>
    </row>
    <row r="1260" spans="1:2" hidden="1" outlineLevel="1" x14ac:dyDescent="0.25">
      <c r="A1260" s="63" t="s">
        <v>337</v>
      </c>
      <c r="B1260" s="65">
        <v>405463</v>
      </c>
    </row>
    <row r="1261" spans="1:2" hidden="1" outlineLevel="1" x14ac:dyDescent="0.25">
      <c r="A1261" s="63"/>
      <c r="B1261" s="66"/>
    </row>
    <row r="1262" spans="1:2" collapsed="1" x14ac:dyDescent="0.25">
      <c r="A1262" s="64" t="s">
        <v>77</v>
      </c>
      <c r="B1262" s="67">
        <f>SUM(B1210:B1260)</f>
        <v>6216851</v>
      </c>
    </row>
    <row r="1263" spans="1:2" ht="15" hidden="1" outlineLevel="1" x14ac:dyDescent="0.25">
      <c r="B1263"/>
    </row>
    <row r="1264" spans="1:2" hidden="1" outlineLevel="1" x14ac:dyDescent="0.25">
      <c r="A1264" s="68" t="s">
        <v>152</v>
      </c>
      <c r="B1264" s="29">
        <v>429607</v>
      </c>
    </row>
    <row r="1265" spans="1:2" hidden="1" outlineLevel="1" x14ac:dyDescent="0.25">
      <c r="A1265" s="68" t="s">
        <v>176</v>
      </c>
      <c r="B1265" s="29">
        <v>100</v>
      </c>
    </row>
    <row r="1266" spans="1:2" hidden="1" outlineLevel="1" x14ac:dyDescent="0.25">
      <c r="A1266" s="68" t="s">
        <v>153</v>
      </c>
      <c r="B1266" s="29">
        <v>4814</v>
      </c>
    </row>
    <row r="1267" spans="1:2" hidden="1" outlineLevel="1" x14ac:dyDescent="0.25">
      <c r="A1267" s="68" t="s">
        <v>154</v>
      </c>
      <c r="B1267" s="29">
        <v>0</v>
      </c>
    </row>
    <row r="1268" spans="1:2" hidden="1" outlineLevel="1" x14ac:dyDescent="0.25">
      <c r="A1268" s="68" t="s">
        <v>156</v>
      </c>
      <c r="B1268" s="29">
        <v>73702</v>
      </c>
    </row>
    <row r="1269" spans="1:2" hidden="1" outlineLevel="1" x14ac:dyDescent="0.25">
      <c r="A1269" s="68" t="s">
        <v>157</v>
      </c>
      <c r="B1269" s="29">
        <v>33385</v>
      </c>
    </row>
    <row r="1270" spans="1:2" hidden="1" outlineLevel="1" x14ac:dyDescent="0.25">
      <c r="A1270" s="68" t="s">
        <v>158</v>
      </c>
      <c r="B1270" s="29">
        <v>71352</v>
      </c>
    </row>
    <row r="1271" spans="1:2" hidden="1" outlineLevel="1" x14ac:dyDescent="0.25">
      <c r="A1271" s="68" t="s">
        <v>159</v>
      </c>
      <c r="B1271" s="29">
        <v>8570</v>
      </c>
    </row>
    <row r="1272" spans="1:2" hidden="1" outlineLevel="1" x14ac:dyDescent="0.25">
      <c r="A1272" s="68" t="s">
        <v>160</v>
      </c>
      <c r="B1272" s="29">
        <v>1000</v>
      </c>
    </row>
    <row r="1273" spans="1:2" hidden="1" outlineLevel="1" x14ac:dyDescent="0.25">
      <c r="A1273" s="68" t="s">
        <v>162</v>
      </c>
      <c r="B1273" s="29">
        <v>18000</v>
      </c>
    </row>
    <row r="1274" spans="1:2" hidden="1" outlineLevel="1" x14ac:dyDescent="0.25">
      <c r="A1274" s="68" t="s">
        <v>239</v>
      </c>
      <c r="B1274" s="29">
        <v>137000</v>
      </c>
    </row>
    <row r="1275" spans="1:2" hidden="1" outlineLevel="1" x14ac:dyDescent="0.25">
      <c r="A1275" s="68" t="s">
        <v>240</v>
      </c>
      <c r="B1275" s="29">
        <v>19750</v>
      </c>
    </row>
    <row r="1276" spans="1:2" hidden="1" outlineLevel="1" x14ac:dyDescent="0.25">
      <c r="A1276" s="68" t="s">
        <v>222</v>
      </c>
      <c r="B1276" s="29">
        <v>16500</v>
      </c>
    </row>
    <row r="1277" spans="1:2" hidden="1" outlineLevel="1" x14ac:dyDescent="0.25">
      <c r="A1277" s="68" t="s">
        <v>204</v>
      </c>
      <c r="B1277" s="29">
        <v>1000</v>
      </c>
    </row>
    <row r="1278" spans="1:2" hidden="1" outlineLevel="1" x14ac:dyDescent="0.25">
      <c r="A1278" s="68" t="s">
        <v>163</v>
      </c>
      <c r="B1278" s="29">
        <v>2600</v>
      </c>
    </row>
    <row r="1279" spans="1:2" hidden="1" outlineLevel="1" x14ac:dyDescent="0.25">
      <c r="A1279" s="68" t="s">
        <v>231</v>
      </c>
      <c r="B1279" s="29">
        <v>66915</v>
      </c>
    </row>
    <row r="1280" spans="1:2" hidden="1" outlineLevel="1" x14ac:dyDescent="0.25">
      <c r="A1280" s="68" t="s">
        <v>323</v>
      </c>
      <c r="B1280" s="29">
        <v>700</v>
      </c>
    </row>
    <row r="1281" spans="1:2" hidden="1" outlineLevel="1" x14ac:dyDescent="0.25">
      <c r="A1281" s="68" t="s">
        <v>300</v>
      </c>
      <c r="B1281" s="29">
        <v>35642</v>
      </c>
    </row>
    <row r="1282" spans="1:2" hidden="1" outlineLevel="1" x14ac:dyDescent="0.25">
      <c r="A1282" s="68" t="s">
        <v>326</v>
      </c>
      <c r="B1282" s="29">
        <v>20000</v>
      </c>
    </row>
    <row r="1283" spans="1:2" hidden="1" outlineLevel="1" x14ac:dyDescent="0.25">
      <c r="A1283" s="68" t="s">
        <v>165</v>
      </c>
      <c r="B1283" s="29">
        <v>4000</v>
      </c>
    </row>
    <row r="1284" spans="1:2" hidden="1" outlineLevel="1" x14ac:dyDescent="0.25">
      <c r="A1284" s="68" t="s">
        <v>166</v>
      </c>
      <c r="B1284" s="29">
        <v>500</v>
      </c>
    </row>
    <row r="1285" spans="1:2" hidden="1" outlineLevel="1" x14ac:dyDescent="0.25">
      <c r="A1285" s="68" t="s">
        <v>167</v>
      </c>
      <c r="B1285" s="29">
        <v>3200</v>
      </c>
    </row>
    <row r="1286" spans="1:2" hidden="1" outlineLevel="1" x14ac:dyDescent="0.25">
      <c r="A1286" s="68" t="s">
        <v>168</v>
      </c>
      <c r="B1286" s="29">
        <v>100</v>
      </c>
    </row>
    <row r="1287" spans="1:2" hidden="1" outlineLevel="1" x14ac:dyDescent="0.25">
      <c r="A1287" s="68" t="s">
        <v>169</v>
      </c>
      <c r="B1287" s="29">
        <v>800</v>
      </c>
    </row>
    <row r="1288" spans="1:2" hidden="1" outlineLevel="1" x14ac:dyDescent="0.25">
      <c r="A1288" s="68" t="s">
        <v>170</v>
      </c>
      <c r="B1288" s="29">
        <v>1000</v>
      </c>
    </row>
    <row r="1289" spans="1:2" hidden="1" outlineLevel="1" x14ac:dyDescent="0.25">
      <c r="A1289" s="68" t="s">
        <v>171</v>
      </c>
      <c r="B1289" s="29">
        <v>500</v>
      </c>
    </row>
    <row r="1290" spans="1:2" hidden="1" outlineLevel="1" x14ac:dyDescent="0.25">
      <c r="A1290" s="68" t="s">
        <v>172</v>
      </c>
      <c r="B1290" s="29">
        <v>9000</v>
      </c>
    </row>
    <row r="1291" spans="1:2" hidden="1" outlineLevel="1" x14ac:dyDescent="0.25">
      <c r="A1291" s="68" t="s">
        <v>173</v>
      </c>
      <c r="B1291" s="29">
        <v>13600</v>
      </c>
    </row>
    <row r="1292" spans="1:2" hidden="1" outlineLevel="1" x14ac:dyDescent="0.25">
      <c r="A1292" s="68" t="s">
        <v>226</v>
      </c>
      <c r="B1292" s="29">
        <v>15000</v>
      </c>
    </row>
    <row r="1293" spans="1:2" hidden="1" outlineLevel="1" x14ac:dyDescent="0.25">
      <c r="A1293" s="68" t="s">
        <v>227</v>
      </c>
      <c r="B1293" s="29">
        <v>750</v>
      </c>
    </row>
    <row r="1294" spans="1:2" hidden="1" outlineLevel="1" x14ac:dyDescent="0.25">
      <c r="A1294" s="68" t="s">
        <v>290</v>
      </c>
      <c r="B1294" s="29">
        <v>400</v>
      </c>
    </row>
    <row r="1295" spans="1:2" hidden="1" outlineLevel="1" x14ac:dyDescent="0.25">
      <c r="A1295" s="68" t="s">
        <v>183</v>
      </c>
      <c r="B1295" s="29">
        <v>150</v>
      </c>
    </row>
    <row r="1296" spans="1:2" hidden="1" outlineLevel="1" x14ac:dyDescent="0.25">
      <c r="A1296" s="68" t="s">
        <v>182</v>
      </c>
      <c r="B1296" s="29">
        <v>33200</v>
      </c>
    </row>
    <row r="1297" spans="1:2" hidden="1" outlineLevel="1" x14ac:dyDescent="0.25">
      <c r="A1297" s="68" t="s">
        <v>449</v>
      </c>
      <c r="B1297" s="29">
        <v>19000</v>
      </c>
    </row>
    <row r="1298" spans="1:2" hidden="1" outlineLevel="1" x14ac:dyDescent="0.25">
      <c r="A1298" s="68" t="s">
        <v>202</v>
      </c>
      <c r="B1298" s="29">
        <v>75000</v>
      </c>
    </row>
    <row r="1299" spans="1:2" hidden="1" outlineLevel="1" x14ac:dyDescent="0.25">
      <c r="A1299" s="68" t="s">
        <v>76</v>
      </c>
      <c r="B1299" s="29">
        <v>78244</v>
      </c>
    </row>
    <row r="1300" spans="1:2" hidden="1" outlineLevel="1" x14ac:dyDescent="0.25">
      <c r="A1300" s="28"/>
      <c r="B1300" s="29"/>
    </row>
    <row r="1301" spans="1:2" collapsed="1" x14ac:dyDescent="0.25">
      <c r="A1301" s="27" t="s">
        <v>96</v>
      </c>
      <c r="B1301" s="30">
        <f>SUM(B1264:B1299)</f>
        <v>1195081</v>
      </c>
    </row>
    <row r="1302" spans="1:2" hidden="1" outlineLevel="1" x14ac:dyDescent="0.25"/>
    <row r="1303" spans="1:2" hidden="1" outlineLevel="1" x14ac:dyDescent="0.25">
      <c r="A1303" s="69" t="s">
        <v>152</v>
      </c>
      <c r="B1303" s="37">
        <v>889404</v>
      </c>
    </row>
    <row r="1304" spans="1:2" hidden="1" outlineLevel="1" x14ac:dyDescent="0.25">
      <c r="A1304" s="69" t="s">
        <v>176</v>
      </c>
      <c r="B1304" s="37">
        <v>8000</v>
      </c>
    </row>
    <row r="1305" spans="1:2" hidden="1" outlineLevel="1" x14ac:dyDescent="0.25">
      <c r="A1305" s="69" t="s">
        <v>153</v>
      </c>
      <c r="B1305" s="37">
        <v>11000</v>
      </c>
    </row>
    <row r="1306" spans="1:2" hidden="1" outlineLevel="1" x14ac:dyDescent="0.25">
      <c r="A1306" s="69" t="s">
        <v>155</v>
      </c>
      <c r="B1306" s="37">
        <v>0</v>
      </c>
    </row>
    <row r="1307" spans="1:2" hidden="1" outlineLevel="1" x14ac:dyDescent="0.25">
      <c r="A1307" s="69" t="s">
        <v>338</v>
      </c>
      <c r="B1307" s="37">
        <v>0</v>
      </c>
    </row>
    <row r="1308" spans="1:2" hidden="1" outlineLevel="1" x14ac:dyDescent="0.25">
      <c r="A1308" s="69" t="s">
        <v>156</v>
      </c>
      <c r="B1308" s="37">
        <v>140272</v>
      </c>
    </row>
    <row r="1309" spans="1:2" hidden="1" outlineLevel="1" x14ac:dyDescent="0.25">
      <c r="A1309" s="69" t="s">
        <v>157</v>
      </c>
      <c r="B1309" s="37">
        <v>71057</v>
      </c>
    </row>
    <row r="1310" spans="1:2" hidden="1" outlineLevel="1" x14ac:dyDescent="0.25">
      <c r="A1310" s="69" t="s">
        <v>158</v>
      </c>
      <c r="B1310" s="37">
        <v>154301</v>
      </c>
    </row>
    <row r="1311" spans="1:2" hidden="1" outlineLevel="1" x14ac:dyDescent="0.25">
      <c r="A1311" s="69" t="s">
        <v>159</v>
      </c>
      <c r="B1311" s="37">
        <v>16165</v>
      </c>
    </row>
    <row r="1312" spans="1:2" hidden="1" outlineLevel="1" x14ac:dyDescent="0.25">
      <c r="A1312" s="69" t="s">
        <v>160</v>
      </c>
      <c r="B1312" s="37">
        <v>7000</v>
      </c>
    </row>
    <row r="1313" spans="1:2" hidden="1" outlineLevel="1" x14ac:dyDescent="0.25">
      <c r="A1313" s="69" t="s">
        <v>202</v>
      </c>
      <c r="B1313" s="37">
        <v>106000</v>
      </c>
    </row>
    <row r="1314" spans="1:2" hidden="1" outlineLevel="1" x14ac:dyDescent="0.25">
      <c r="A1314" s="69" t="s">
        <v>339</v>
      </c>
      <c r="B1314" s="37">
        <v>500</v>
      </c>
    </row>
    <row r="1315" spans="1:2" hidden="1" outlineLevel="1" x14ac:dyDescent="0.25">
      <c r="A1315" s="69" t="s">
        <v>162</v>
      </c>
      <c r="B1315" s="37">
        <v>6475</v>
      </c>
    </row>
    <row r="1316" spans="1:2" hidden="1" outlineLevel="1" x14ac:dyDescent="0.25">
      <c r="A1316" s="69" t="s">
        <v>239</v>
      </c>
      <c r="B1316" s="37">
        <v>55000</v>
      </c>
    </row>
    <row r="1317" spans="1:2" hidden="1" outlineLevel="1" x14ac:dyDescent="0.25">
      <c r="A1317" s="69" t="s">
        <v>240</v>
      </c>
      <c r="B1317" s="37">
        <v>4000</v>
      </c>
    </row>
    <row r="1318" spans="1:2" hidden="1" outlineLevel="1" x14ac:dyDescent="0.25">
      <c r="A1318" s="69" t="s">
        <v>222</v>
      </c>
      <c r="B1318" s="37">
        <v>2000</v>
      </c>
    </row>
    <row r="1319" spans="1:2" hidden="1" outlineLevel="1" x14ac:dyDescent="0.25">
      <c r="A1319" s="69" t="s">
        <v>217</v>
      </c>
      <c r="B1319" s="37">
        <v>100</v>
      </c>
    </row>
    <row r="1320" spans="1:2" hidden="1" outlineLevel="1" x14ac:dyDescent="0.25">
      <c r="A1320" s="69" t="s">
        <v>178</v>
      </c>
      <c r="B1320" s="37">
        <v>5500</v>
      </c>
    </row>
    <row r="1321" spans="1:2" hidden="1" outlineLevel="1" x14ac:dyDescent="0.25">
      <c r="A1321" s="69" t="s">
        <v>163</v>
      </c>
      <c r="B1321" s="37">
        <v>4000</v>
      </c>
    </row>
    <row r="1322" spans="1:2" hidden="1" outlineLevel="1" x14ac:dyDescent="0.25">
      <c r="A1322" s="69" t="s">
        <v>231</v>
      </c>
      <c r="B1322" s="37">
        <v>18600</v>
      </c>
    </row>
    <row r="1323" spans="1:2" hidden="1" outlineLevel="1" x14ac:dyDescent="0.25">
      <c r="A1323" s="69" t="s">
        <v>323</v>
      </c>
      <c r="B1323" s="37">
        <v>8435</v>
      </c>
    </row>
    <row r="1324" spans="1:2" hidden="1" outlineLevel="1" x14ac:dyDescent="0.25">
      <c r="A1324" s="69" t="s">
        <v>300</v>
      </c>
      <c r="B1324" s="37">
        <v>17745</v>
      </c>
    </row>
    <row r="1325" spans="1:2" hidden="1" outlineLevel="1" x14ac:dyDescent="0.25">
      <c r="A1325" s="69" t="s">
        <v>326</v>
      </c>
      <c r="B1325" s="37">
        <v>46000</v>
      </c>
    </row>
    <row r="1326" spans="1:2" hidden="1" outlineLevel="1" x14ac:dyDescent="0.25">
      <c r="A1326" s="69" t="s">
        <v>165</v>
      </c>
      <c r="B1326" s="37">
        <v>15000</v>
      </c>
    </row>
    <row r="1327" spans="1:2" hidden="1" outlineLevel="1" x14ac:dyDescent="0.25">
      <c r="A1327" s="69" t="s">
        <v>167</v>
      </c>
      <c r="B1327" s="37">
        <v>5000</v>
      </c>
    </row>
    <row r="1328" spans="1:2" hidden="1" outlineLevel="1" x14ac:dyDescent="0.25">
      <c r="A1328" s="69" t="s">
        <v>169</v>
      </c>
      <c r="B1328" s="37">
        <v>4600</v>
      </c>
    </row>
    <row r="1329" spans="1:2" hidden="1" outlineLevel="1" x14ac:dyDescent="0.25">
      <c r="A1329" s="69" t="s">
        <v>179</v>
      </c>
      <c r="B1329" s="37">
        <v>2000</v>
      </c>
    </row>
    <row r="1330" spans="1:2" hidden="1" outlineLevel="1" x14ac:dyDescent="0.25">
      <c r="A1330" s="69" t="s">
        <v>170</v>
      </c>
      <c r="B1330" s="37">
        <v>3500</v>
      </c>
    </row>
    <row r="1331" spans="1:2" hidden="1" outlineLevel="1" x14ac:dyDescent="0.25">
      <c r="A1331" s="69" t="s">
        <v>172</v>
      </c>
      <c r="B1331" s="37">
        <v>7000</v>
      </c>
    </row>
    <row r="1332" spans="1:2" hidden="1" outlineLevel="1" x14ac:dyDescent="0.25">
      <c r="A1332" s="69" t="s">
        <v>173</v>
      </c>
      <c r="B1332" s="37">
        <v>78600</v>
      </c>
    </row>
    <row r="1333" spans="1:2" hidden="1" outlineLevel="1" x14ac:dyDescent="0.25">
      <c r="A1333" s="69" t="s">
        <v>226</v>
      </c>
      <c r="B1333" s="37">
        <v>6000</v>
      </c>
    </row>
    <row r="1334" spans="1:2" hidden="1" outlineLevel="1" x14ac:dyDescent="0.25">
      <c r="A1334" s="69" t="s">
        <v>274</v>
      </c>
      <c r="B1334" s="37">
        <v>208461</v>
      </c>
    </row>
    <row r="1335" spans="1:2" hidden="1" outlineLevel="1" x14ac:dyDescent="0.25">
      <c r="A1335" s="69" t="s">
        <v>227</v>
      </c>
      <c r="B1335" s="37">
        <v>19000</v>
      </c>
    </row>
    <row r="1336" spans="1:2" hidden="1" outlineLevel="1" x14ac:dyDescent="0.25">
      <c r="A1336" s="69" t="s">
        <v>232</v>
      </c>
      <c r="B1336" s="37">
        <v>25000</v>
      </c>
    </row>
    <row r="1337" spans="1:2" hidden="1" outlineLevel="1" x14ac:dyDescent="0.25">
      <c r="A1337" s="69" t="s">
        <v>255</v>
      </c>
      <c r="B1337" s="37">
        <v>374</v>
      </c>
    </row>
    <row r="1338" spans="1:2" hidden="1" outlineLevel="1" x14ac:dyDescent="0.25">
      <c r="A1338" s="69" t="s">
        <v>190</v>
      </c>
      <c r="B1338" s="37">
        <v>210000</v>
      </c>
    </row>
    <row r="1339" spans="1:2" hidden="1" outlineLevel="1" x14ac:dyDescent="0.25">
      <c r="A1339" s="69" t="s">
        <v>340</v>
      </c>
      <c r="B1339" s="37">
        <v>28000</v>
      </c>
    </row>
    <row r="1340" spans="1:2" hidden="1" outlineLevel="1" x14ac:dyDescent="0.25">
      <c r="A1340" s="69" t="s">
        <v>417</v>
      </c>
      <c r="B1340" s="37">
        <v>0</v>
      </c>
    </row>
    <row r="1341" spans="1:2" hidden="1" outlineLevel="1" x14ac:dyDescent="0.25">
      <c r="A1341" s="69" t="s">
        <v>335</v>
      </c>
      <c r="B1341" s="37">
        <v>65325</v>
      </c>
    </row>
    <row r="1342" spans="1:2" hidden="1" outlineLevel="1" x14ac:dyDescent="0.25">
      <c r="A1342" s="69" t="s">
        <v>415</v>
      </c>
      <c r="B1342" s="37">
        <v>41500</v>
      </c>
    </row>
    <row r="1343" spans="1:2" hidden="1" outlineLevel="1" x14ac:dyDescent="0.25">
      <c r="A1343" s="69" t="s">
        <v>76</v>
      </c>
      <c r="B1343" s="37">
        <v>190000</v>
      </c>
    </row>
    <row r="1344" spans="1:2" hidden="1" outlineLevel="1" x14ac:dyDescent="0.25">
      <c r="A1344" s="69"/>
      <c r="B1344" s="37"/>
    </row>
    <row r="1345" spans="1:2" collapsed="1" x14ac:dyDescent="0.25">
      <c r="A1345" s="35" t="s">
        <v>93</v>
      </c>
      <c r="B1345" s="38">
        <f>SUM(B1303:B1343)</f>
        <v>2480914</v>
      </c>
    </row>
    <row r="1346" spans="1:2" hidden="1" outlineLevel="2" x14ac:dyDescent="0.25">
      <c r="A1346" s="72"/>
      <c r="B1346" s="24"/>
    </row>
    <row r="1347" spans="1:2" hidden="1" outlineLevel="2" x14ac:dyDescent="0.25">
      <c r="A1347" s="70" t="s">
        <v>152</v>
      </c>
      <c r="B1347" s="24">
        <v>1561585</v>
      </c>
    </row>
    <row r="1348" spans="1:2" hidden="1" outlineLevel="2" x14ac:dyDescent="0.25">
      <c r="A1348" s="70" t="s">
        <v>176</v>
      </c>
      <c r="B1348" s="24">
        <v>40000</v>
      </c>
    </row>
    <row r="1349" spans="1:2" hidden="1" outlineLevel="2" x14ac:dyDescent="0.25">
      <c r="A1349" s="70" t="s">
        <v>153</v>
      </c>
      <c r="B1349" s="24">
        <v>22018</v>
      </c>
    </row>
    <row r="1350" spans="1:2" hidden="1" outlineLevel="2" x14ac:dyDescent="0.25">
      <c r="A1350" s="70" t="s">
        <v>154</v>
      </c>
      <c r="B1350" s="24">
        <v>6000</v>
      </c>
    </row>
    <row r="1351" spans="1:2" hidden="1" outlineLevel="2" x14ac:dyDescent="0.25">
      <c r="A1351" s="70" t="s">
        <v>156</v>
      </c>
      <c r="B1351" s="24">
        <v>313830</v>
      </c>
    </row>
    <row r="1352" spans="1:2" hidden="1" outlineLevel="2" x14ac:dyDescent="0.25">
      <c r="A1352" s="70" t="s">
        <v>157</v>
      </c>
      <c r="B1352" s="24">
        <v>120413</v>
      </c>
    </row>
    <row r="1353" spans="1:2" hidden="1" outlineLevel="2" x14ac:dyDescent="0.25">
      <c r="A1353" s="70" t="s">
        <v>158</v>
      </c>
      <c r="B1353" s="24">
        <v>286564</v>
      </c>
    </row>
    <row r="1354" spans="1:2" hidden="1" outlineLevel="2" x14ac:dyDescent="0.25">
      <c r="A1354" s="70" t="s">
        <v>159</v>
      </c>
      <c r="B1354" s="24">
        <v>60843</v>
      </c>
    </row>
    <row r="1355" spans="1:2" hidden="1" outlineLevel="2" x14ac:dyDescent="0.25">
      <c r="A1355" s="70" t="s">
        <v>160</v>
      </c>
      <c r="B1355" s="24">
        <v>37164</v>
      </c>
    </row>
    <row r="1356" spans="1:2" hidden="1" outlineLevel="2" x14ac:dyDescent="0.25">
      <c r="A1356" s="70" t="s">
        <v>177</v>
      </c>
      <c r="B1356" s="24">
        <v>1500</v>
      </c>
    </row>
    <row r="1357" spans="1:2" hidden="1" outlineLevel="2" x14ac:dyDescent="0.25">
      <c r="A1357" s="70" t="s">
        <v>283</v>
      </c>
      <c r="B1357" s="24">
        <v>91500</v>
      </c>
    </row>
    <row r="1358" spans="1:2" hidden="1" outlineLevel="2" x14ac:dyDescent="0.25">
      <c r="A1358" s="70" t="s">
        <v>162</v>
      </c>
      <c r="B1358" s="24">
        <v>1150</v>
      </c>
    </row>
    <row r="1359" spans="1:2" hidden="1" outlineLevel="2" x14ac:dyDescent="0.25">
      <c r="A1359" s="70" t="s">
        <v>450</v>
      </c>
      <c r="B1359" s="24">
        <v>900</v>
      </c>
    </row>
    <row r="1360" spans="1:2" hidden="1" outlineLevel="2" x14ac:dyDescent="0.25">
      <c r="A1360" s="70" t="s">
        <v>293</v>
      </c>
      <c r="B1360" s="24">
        <v>1328473</v>
      </c>
    </row>
    <row r="1361" spans="1:2" hidden="1" outlineLevel="2" x14ac:dyDescent="0.25">
      <c r="A1361" s="70" t="s">
        <v>223</v>
      </c>
      <c r="B1361" s="24">
        <v>2250</v>
      </c>
    </row>
    <row r="1362" spans="1:2" hidden="1" outlineLevel="2" x14ac:dyDescent="0.25">
      <c r="A1362" s="70" t="s">
        <v>217</v>
      </c>
      <c r="B1362" s="24">
        <v>219100</v>
      </c>
    </row>
    <row r="1363" spans="1:2" hidden="1" outlineLevel="2" x14ac:dyDescent="0.25">
      <c r="A1363" s="70" t="s">
        <v>451</v>
      </c>
      <c r="B1363" s="24">
        <v>3000</v>
      </c>
    </row>
    <row r="1364" spans="1:2" hidden="1" outlineLevel="2" x14ac:dyDescent="0.25">
      <c r="A1364" s="70" t="s">
        <v>163</v>
      </c>
      <c r="B1364" s="24">
        <v>2500</v>
      </c>
    </row>
    <row r="1365" spans="1:2" hidden="1" outlineLevel="2" x14ac:dyDescent="0.25">
      <c r="A1365" s="70" t="s">
        <v>224</v>
      </c>
      <c r="B1365" s="24">
        <v>598</v>
      </c>
    </row>
    <row r="1366" spans="1:2" hidden="1" outlineLevel="2" x14ac:dyDescent="0.25">
      <c r="A1366" s="70" t="s">
        <v>165</v>
      </c>
      <c r="B1366" s="24">
        <v>38470</v>
      </c>
    </row>
    <row r="1367" spans="1:2" hidden="1" outlineLevel="2" x14ac:dyDescent="0.25">
      <c r="A1367" s="70" t="s">
        <v>166</v>
      </c>
      <c r="B1367" s="24">
        <v>11716</v>
      </c>
    </row>
    <row r="1368" spans="1:2" hidden="1" outlineLevel="2" x14ac:dyDescent="0.25">
      <c r="A1368" s="70" t="s">
        <v>167</v>
      </c>
      <c r="B1368" s="24">
        <v>2400</v>
      </c>
    </row>
    <row r="1369" spans="1:2" hidden="1" outlineLevel="2" x14ac:dyDescent="0.25">
      <c r="A1369" s="70" t="s">
        <v>169</v>
      </c>
      <c r="B1369" s="24">
        <v>1029</v>
      </c>
    </row>
    <row r="1370" spans="1:2" hidden="1" outlineLevel="2" x14ac:dyDescent="0.25">
      <c r="A1370" s="70" t="s">
        <v>179</v>
      </c>
      <c r="B1370" s="24">
        <v>163900</v>
      </c>
    </row>
    <row r="1371" spans="1:2" hidden="1" outlineLevel="2" x14ac:dyDescent="0.25">
      <c r="A1371" s="70" t="s">
        <v>172</v>
      </c>
      <c r="B1371" s="24">
        <v>7500</v>
      </c>
    </row>
    <row r="1372" spans="1:2" hidden="1" outlineLevel="2" x14ac:dyDescent="0.25">
      <c r="A1372" s="70" t="s">
        <v>173</v>
      </c>
      <c r="B1372" s="24">
        <v>2700</v>
      </c>
    </row>
    <row r="1373" spans="1:2" hidden="1" outlineLevel="2" x14ac:dyDescent="0.25">
      <c r="A1373" s="70" t="s">
        <v>227</v>
      </c>
      <c r="B1373" s="24">
        <v>470170</v>
      </c>
    </row>
    <row r="1374" spans="1:2" hidden="1" outlineLevel="2" x14ac:dyDescent="0.25">
      <c r="A1374" s="70" t="s">
        <v>232</v>
      </c>
      <c r="B1374" s="24">
        <v>229000</v>
      </c>
    </row>
    <row r="1375" spans="1:2" hidden="1" outlineLevel="2" x14ac:dyDescent="0.25">
      <c r="A1375" s="70" t="s">
        <v>341</v>
      </c>
      <c r="B1375" s="24">
        <v>528663</v>
      </c>
    </row>
    <row r="1376" spans="1:2" hidden="1" outlineLevel="2" x14ac:dyDescent="0.25">
      <c r="A1376" s="70" t="s">
        <v>181</v>
      </c>
      <c r="B1376" s="24">
        <v>5000</v>
      </c>
    </row>
    <row r="1377" spans="1:2" hidden="1" outlineLevel="2" x14ac:dyDescent="0.25">
      <c r="A1377" s="70" t="s">
        <v>220</v>
      </c>
      <c r="B1377" s="24">
        <v>287927</v>
      </c>
    </row>
    <row r="1378" spans="1:2" hidden="1" outlineLevel="2" x14ac:dyDescent="0.25">
      <c r="A1378" s="70" t="s">
        <v>272</v>
      </c>
      <c r="B1378" s="24">
        <v>0</v>
      </c>
    </row>
    <row r="1379" spans="1:2" hidden="1" outlineLevel="2" x14ac:dyDescent="0.25">
      <c r="A1379" s="72"/>
      <c r="B1379" s="24"/>
    </row>
    <row r="1380" spans="1:2" hidden="1" outlineLevel="1" x14ac:dyDescent="0.25">
      <c r="A1380" s="71" t="s">
        <v>342</v>
      </c>
      <c r="B1380" s="25">
        <f>SUM(B1347:B1378)</f>
        <v>5847863</v>
      </c>
    </row>
    <row r="1381" spans="1:2" hidden="1" outlineLevel="2" x14ac:dyDescent="0.25">
      <c r="A1381" s="72"/>
      <c r="B1381" s="24"/>
    </row>
    <row r="1382" spans="1:2" hidden="1" outlineLevel="2" x14ac:dyDescent="0.25">
      <c r="A1382" s="70" t="s">
        <v>152</v>
      </c>
      <c r="B1382" s="73">
        <v>813466</v>
      </c>
    </row>
    <row r="1383" spans="1:2" hidden="1" outlineLevel="2" x14ac:dyDescent="0.25">
      <c r="A1383" s="70" t="s">
        <v>176</v>
      </c>
      <c r="B1383" s="73">
        <v>50000</v>
      </c>
    </row>
    <row r="1384" spans="1:2" hidden="1" outlineLevel="2" x14ac:dyDescent="0.25">
      <c r="A1384" s="70" t="s">
        <v>153</v>
      </c>
      <c r="B1384" s="73">
        <v>17190</v>
      </c>
    </row>
    <row r="1385" spans="1:2" hidden="1" outlineLevel="2" x14ac:dyDescent="0.25">
      <c r="A1385" s="70" t="s">
        <v>154</v>
      </c>
      <c r="B1385" s="73">
        <v>3000</v>
      </c>
    </row>
    <row r="1386" spans="1:2" hidden="1" outlineLevel="2" x14ac:dyDescent="0.25">
      <c r="A1386" s="70" t="s">
        <v>156</v>
      </c>
      <c r="B1386" s="73">
        <v>142650</v>
      </c>
    </row>
    <row r="1387" spans="1:2" hidden="1" outlineLevel="2" x14ac:dyDescent="0.25">
      <c r="A1387" s="70" t="s">
        <v>157</v>
      </c>
      <c r="B1387" s="73">
        <v>65460</v>
      </c>
    </row>
    <row r="1388" spans="1:2" hidden="1" outlineLevel="2" x14ac:dyDescent="0.25">
      <c r="A1388" s="70" t="s">
        <v>158</v>
      </c>
      <c r="B1388" s="73">
        <v>151856</v>
      </c>
    </row>
    <row r="1389" spans="1:2" hidden="1" outlineLevel="2" x14ac:dyDescent="0.25">
      <c r="A1389" s="70" t="s">
        <v>159</v>
      </c>
      <c r="B1389" s="73">
        <v>33769</v>
      </c>
    </row>
    <row r="1390" spans="1:2" hidden="1" outlineLevel="2" x14ac:dyDescent="0.25">
      <c r="A1390" s="70" t="s">
        <v>160</v>
      </c>
      <c r="B1390" s="73">
        <v>16800</v>
      </c>
    </row>
    <row r="1391" spans="1:2" hidden="1" outlineLevel="2" x14ac:dyDescent="0.25">
      <c r="A1391" s="70" t="s">
        <v>177</v>
      </c>
      <c r="B1391" s="73">
        <v>800</v>
      </c>
    </row>
    <row r="1392" spans="1:2" hidden="1" outlineLevel="2" x14ac:dyDescent="0.25">
      <c r="A1392" s="70" t="s">
        <v>162</v>
      </c>
      <c r="B1392" s="73">
        <v>575</v>
      </c>
    </row>
    <row r="1393" spans="1:2" hidden="1" outlineLevel="2" x14ac:dyDescent="0.25">
      <c r="A1393" s="70" t="s">
        <v>293</v>
      </c>
      <c r="B1393" s="73">
        <v>1450032</v>
      </c>
    </row>
    <row r="1394" spans="1:2" hidden="1" outlineLevel="2" x14ac:dyDescent="0.25">
      <c r="A1394" s="70" t="s">
        <v>223</v>
      </c>
      <c r="B1394" s="73">
        <v>500</v>
      </c>
    </row>
    <row r="1395" spans="1:2" hidden="1" outlineLevel="2" x14ac:dyDescent="0.25">
      <c r="A1395" s="70" t="s">
        <v>217</v>
      </c>
      <c r="B1395" s="73">
        <v>51000</v>
      </c>
    </row>
    <row r="1396" spans="1:2" hidden="1" outlineLevel="2" x14ac:dyDescent="0.25">
      <c r="A1396" s="70" t="s">
        <v>224</v>
      </c>
      <c r="B1396" s="73">
        <v>194</v>
      </c>
    </row>
    <row r="1397" spans="1:2" hidden="1" outlineLevel="2" x14ac:dyDescent="0.25">
      <c r="A1397" s="70" t="s">
        <v>165</v>
      </c>
      <c r="B1397" s="73">
        <v>1000</v>
      </c>
    </row>
    <row r="1398" spans="1:2" hidden="1" outlineLevel="2" x14ac:dyDescent="0.25">
      <c r="A1398" s="70" t="s">
        <v>166</v>
      </c>
      <c r="B1398" s="73">
        <v>500</v>
      </c>
    </row>
    <row r="1399" spans="1:2" hidden="1" outlineLevel="2" x14ac:dyDescent="0.25">
      <c r="A1399" s="70" t="s">
        <v>167</v>
      </c>
      <c r="B1399" s="73">
        <v>1600</v>
      </c>
    </row>
    <row r="1400" spans="1:2" hidden="1" outlineLevel="2" x14ac:dyDescent="0.25">
      <c r="A1400" s="70" t="s">
        <v>169</v>
      </c>
      <c r="B1400" s="73">
        <v>552</v>
      </c>
    </row>
    <row r="1401" spans="1:2" hidden="1" outlineLevel="2" x14ac:dyDescent="0.25">
      <c r="A1401" s="70" t="s">
        <v>172</v>
      </c>
      <c r="B1401" s="73">
        <v>11950</v>
      </c>
    </row>
    <row r="1402" spans="1:2" hidden="1" outlineLevel="2" x14ac:dyDescent="0.25">
      <c r="A1402" s="70" t="s">
        <v>173</v>
      </c>
      <c r="B1402" s="73">
        <v>800</v>
      </c>
    </row>
    <row r="1403" spans="1:2" hidden="1" outlineLevel="2" x14ac:dyDescent="0.25">
      <c r="A1403" s="70" t="s">
        <v>227</v>
      </c>
      <c r="B1403" s="73">
        <v>280495</v>
      </c>
    </row>
    <row r="1404" spans="1:2" hidden="1" outlineLevel="2" x14ac:dyDescent="0.25">
      <c r="A1404" s="70" t="s">
        <v>232</v>
      </c>
      <c r="B1404" s="73">
        <v>100000</v>
      </c>
    </row>
    <row r="1405" spans="1:2" hidden="1" outlineLevel="2" x14ac:dyDescent="0.25">
      <c r="A1405" s="70" t="s">
        <v>341</v>
      </c>
      <c r="B1405" s="73">
        <v>137663</v>
      </c>
    </row>
    <row r="1406" spans="1:2" hidden="1" outlineLevel="2" x14ac:dyDescent="0.25">
      <c r="A1406" s="70" t="s">
        <v>181</v>
      </c>
      <c r="B1406" s="73">
        <v>2500</v>
      </c>
    </row>
    <row r="1407" spans="1:2" hidden="1" outlineLevel="2" x14ac:dyDescent="0.25">
      <c r="A1407" s="70" t="s">
        <v>220</v>
      </c>
      <c r="B1407" s="73">
        <v>195047</v>
      </c>
    </row>
    <row r="1408" spans="1:2" hidden="1" outlineLevel="2" x14ac:dyDescent="0.25">
      <c r="A1408" s="70" t="s">
        <v>272</v>
      </c>
      <c r="B1408" s="73">
        <v>140000</v>
      </c>
    </row>
    <row r="1409" spans="1:2" hidden="1" outlineLevel="2" x14ac:dyDescent="0.25">
      <c r="A1409" s="70"/>
      <c r="B1409" s="24"/>
    </row>
    <row r="1410" spans="1:2" hidden="1" outlineLevel="1" x14ac:dyDescent="0.25">
      <c r="A1410" s="71" t="s">
        <v>343</v>
      </c>
      <c r="B1410" s="25">
        <f>SUM(B1382:B1408)</f>
        <v>3669399</v>
      </c>
    </row>
    <row r="1411" spans="1:2" hidden="1" outlineLevel="2" x14ac:dyDescent="0.25">
      <c r="A1411" s="72"/>
      <c r="B1411" s="24"/>
    </row>
    <row r="1412" spans="1:2" hidden="1" outlineLevel="2" x14ac:dyDescent="0.25">
      <c r="A1412" s="70" t="s">
        <v>152</v>
      </c>
      <c r="B1412" s="24">
        <v>463521</v>
      </c>
    </row>
    <row r="1413" spans="1:2" hidden="1" outlineLevel="2" x14ac:dyDescent="0.25">
      <c r="A1413" s="70" t="s">
        <v>176</v>
      </c>
      <c r="B1413" s="24">
        <v>1250</v>
      </c>
    </row>
    <row r="1414" spans="1:2" hidden="1" outlineLevel="2" x14ac:dyDescent="0.25">
      <c r="A1414" s="70" t="s">
        <v>153</v>
      </c>
      <c r="B1414" s="24">
        <v>5000</v>
      </c>
    </row>
    <row r="1415" spans="1:2" hidden="1" outlineLevel="2" x14ac:dyDescent="0.25">
      <c r="A1415" s="70" t="s">
        <v>154</v>
      </c>
      <c r="B1415" s="24">
        <v>600</v>
      </c>
    </row>
    <row r="1416" spans="1:2" hidden="1" outlineLevel="2" x14ac:dyDescent="0.25">
      <c r="A1416" s="70" t="s">
        <v>155</v>
      </c>
      <c r="B1416" s="24">
        <v>2000</v>
      </c>
    </row>
    <row r="1417" spans="1:2" hidden="1" outlineLevel="2" x14ac:dyDescent="0.25">
      <c r="A1417" s="70" t="s">
        <v>156</v>
      </c>
      <c r="B1417" s="24">
        <v>65999</v>
      </c>
    </row>
    <row r="1418" spans="1:2" hidden="1" outlineLevel="2" x14ac:dyDescent="0.25">
      <c r="A1418" s="70" t="s">
        <v>157</v>
      </c>
      <c r="B1418" s="24">
        <v>36213</v>
      </c>
    </row>
    <row r="1419" spans="1:2" hidden="1" outlineLevel="2" x14ac:dyDescent="0.25">
      <c r="A1419" s="70" t="s">
        <v>158</v>
      </c>
      <c r="B1419" s="24">
        <v>87510</v>
      </c>
    </row>
    <row r="1420" spans="1:2" hidden="1" outlineLevel="2" x14ac:dyDescent="0.25">
      <c r="A1420" s="70" t="s">
        <v>159</v>
      </c>
      <c r="B1420" s="24">
        <v>8034</v>
      </c>
    </row>
    <row r="1421" spans="1:2" hidden="1" outlineLevel="2" x14ac:dyDescent="0.25">
      <c r="A1421" s="70" t="s">
        <v>160</v>
      </c>
      <c r="B1421" s="24">
        <v>5064</v>
      </c>
    </row>
    <row r="1422" spans="1:2" hidden="1" outlineLevel="2" x14ac:dyDescent="0.25">
      <c r="A1422" s="70" t="s">
        <v>177</v>
      </c>
      <c r="B1422" s="24">
        <v>300</v>
      </c>
    </row>
    <row r="1423" spans="1:2" hidden="1" outlineLevel="2" x14ac:dyDescent="0.25">
      <c r="A1423" s="70" t="s">
        <v>186</v>
      </c>
      <c r="B1423" s="24">
        <v>5000</v>
      </c>
    </row>
    <row r="1424" spans="1:2" hidden="1" outlineLevel="2" x14ac:dyDescent="0.25">
      <c r="A1424" s="70" t="s">
        <v>162</v>
      </c>
      <c r="B1424" s="24">
        <v>3000</v>
      </c>
    </row>
    <row r="1425" spans="1:2" hidden="1" outlineLevel="2" x14ac:dyDescent="0.25">
      <c r="A1425" s="70" t="s">
        <v>223</v>
      </c>
      <c r="B1425" s="24">
        <v>400</v>
      </c>
    </row>
    <row r="1426" spans="1:2" hidden="1" outlineLevel="2" x14ac:dyDescent="0.25">
      <c r="A1426" s="70" t="s">
        <v>217</v>
      </c>
      <c r="B1426" s="24">
        <v>800</v>
      </c>
    </row>
    <row r="1427" spans="1:2" hidden="1" outlineLevel="2" x14ac:dyDescent="0.25">
      <c r="A1427" s="70" t="s">
        <v>178</v>
      </c>
      <c r="B1427" s="24">
        <v>300</v>
      </c>
    </row>
    <row r="1428" spans="1:2" hidden="1" outlineLevel="2" x14ac:dyDescent="0.25">
      <c r="A1428" s="70" t="s">
        <v>163</v>
      </c>
      <c r="B1428" s="24">
        <v>3500</v>
      </c>
    </row>
    <row r="1429" spans="1:2" hidden="1" outlineLevel="2" x14ac:dyDescent="0.25">
      <c r="A1429" s="70" t="s">
        <v>164</v>
      </c>
      <c r="B1429" s="24">
        <v>1000</v>
      </c>
    </row>
    <row r="1430" spans="1:2" hidden="1" outlineLevel="2" x14ac:dyDescent="0.25">
      <c r="A1430" s="70" t="s">
        <v>231</v>
      </c>
      <c r="B1430" s="24">
        <v>900</v>
      </c>
    </row>
    <row r="1431" spans="1:2" hidden="1" outlineLevel="2" x14ac:dyDescent="0.25">
      <c r="A1431" s="70" t="s">
        <v>323</v>
      </c>
      <c r="B1431" s="24">
        <v>190000</v>
      </c>
    </row>
    <row r="1432" spans="1:2" hidden="1" outlineLevel="2" x14ac:dyDescent="0.25">
      <c r="A1432" s="70" t="s">
        <v>300</v>
      </c>
      <c r="B1432" s="24">
        <v>11668</v>
      </c>
    </row>
    <row r="1433" spans="1:2" hidden="1" outlineLevel="2" x14ac:dyDescent="0.25">
      <c r="A1433" s="70" t="s">
        <v>345</v>
      </c>
      <c r="B1433" s="24">
        <v>5000</v>
      </c>
    </row>
    <row r="1434" spans="1:2" hidden="1" outlineLevel="2" x14ac:dyDescent="0.25">
      <c r="A1434" s="70" t="s">
        <v>326</v>
      </c>
      <c r="B1434" s="24">
        <v>3000</v>
      </c>
    </row>
    <row r="1435" spans="1:2" hidden="1" outlineLevel="2" x14ac:dyDescent="0.25">
      <c r="A1435" s="70" t="s">
        <v>166</v>
      </c>
      <c r="B1435" s="24">
        <v>10402</v>
      </c>
    </row>
    <row r="1436" spans="1:2" hidden="1" outlineLevel="2" x14ac:dyDescent="0.25">
      <c r="A1436" s="70" t="s">
        <v>167</v>
      </c>
      <c r="B1436" s="24">
        <v>3650</v>
      </c>
    </row>
    <row r="1437" spans="1:2" hidden="1" outlineLevel="2" x14ac:dyDescent="0.25">
      <c r="A1437" s="70" t="s">
        <v>169</v>
      </c>
      <c r="B1437" s="24">
        <v>1500</v>
      </c>
    </row>
    <row r="1438" spans="1:2" hidden="1" outlineLevel="2" x14ac:dyDescent="0.25">
      <c r="A1438" s="70" t="s">
        <v>170</v>
      </c>
      <c r="B1438" s="24">
        <v>4815</v>
      </c>
    </row>
    <row r="1439" spans="1:2" hidden="1" outlineLevel="2" x14ac:dyDescent="0.25">
      <c r="A1439" s="70" t="s">
        <v>171</v>
      </c>
      <c r="B1439" s="24">
        <v>11500</v>
      </c>
    </row>
    <row r="1440" spans="1:2" hidden="1" outlineLevel="2" x14ac:dyDescent="0.25">
      <c r="A1440" s="70" t="s">
        <v>172</v>
      </c>
      <c r="B1440" s="24">
        <v>4500</v>
      </c>
    </row>
    <row r="1441" spans="1:14" hidden="1" outlineLevel="2" x14ac:dyDescent="0.25">
      <c r="A1441" s="70" t="s">
        <v>173</v>
      </c>
      <c r="B1441" s="24">
        <v>1000</v>
      </c>
    </row>
    <row r="1442" spans="1:14" hidden="1" outlineLevel="2" x14ac:dyDescent="0.25">
      <c r="A1442" s="70" t="s">
        <v>227</v>
      </c>
      <c r="B1442" s="24">
        <v>10000</v>
      </c>
    </row>
    <row r="1443" spans="1:14" hidden="1" outlineLevel="2" x14ac:dyDescent="0.25">
      <c r="A1443" s="70" t="s">
        <v>232</v>
      </c>
      <c r="B1443" s="24">
        <v>3000</v>
      </c>
    </row>
    <row r="1444" spans="1:14" hidden="1" outlineLevel="2" x14ac:dyDescent="0.25">
      <c r="A1444" s="70" t="s">
        <v>174</v>
      </c>
      <c r="B1444" s="24">
        <v>7000</v>
      </c>
    </row>
    <row r="1445" spans="1:14" hidden="1" outlineLevel="2" x14ac:dyDescent="0.25">
      <c r="A1445" s="70" t="s">
        <v>183</v>
      </c>
      <c r="B1445" s="24">
        <v>3000</v>
      </c>
    </row>
    <row r="1446" spans="1:14" hidden="1" outlineLevel="2" x14ac:dyDescent="0.25">
      <c r="A1446" s="70" t="s">
        <v>181</v>
      </c>
      <c r="B1446" s="24">
        <v>625</v>
      </c>
    </row>
    <row r="1447" spans="1:14" hidden="1" outlineLevel="2" x14ac:dyDescent="0.25">
      <c r="A1447" s="70" t="s">
        <v>220</v>
      </c>
      <c r="B1447" s="24">
        <v>2654</v>
      </c>
    </row>
    <row r="1448" spans="1:14" hidden="1" outlineLevel="2" x14ac:dyDescent="0.25">
      <c r="A1448" s="70" t="s">
        <v>200</v>
      </c>
      <c r="B1448" s="24">
        <v>0</v>
      </c>
    </row>
    <row r="1449" spans="1:14" hidden="1" outlineLevel="2" x14ac:dyDescent="0.25">
      <c r="A1449" s="70" t="s">
        <v>76</v>
      </c>
      <c r="B1449" s="24">
        <v>1343314</v>
      </c>
    </row>
    <row r="1450" spans="1:14" hidden="1" outlineLevel="2" x14ac:dyDescent="0.25">
      <c r="A1450" s="70"/>
      <c r="B1450" s="24"/>
    </row>
    <row r="1451" spans="1:14" hidden="1" outlineLevel="1" x14ac:dyDescent="0.25">
      <c r="A1451" s="71" t="s">
        <v>344</v>
      </c>
      <c r="B1451" s="25">
        <f>SUM(B1412:B1449)</f>
        <v>2307019</v>
      </c>
    </row>
    <row r="1452" spans="1:14" ht="15" hidden="1" outlineLevel="1" x14ac:dyDescent="0.25">
      <c r="A1452" s="72"/>
      <c r="B1452" s="72"/>
    </row>
    <row r="1453" spans="1:14" collapsed="1" x14ac:dyDescent="0.25">
      <c r="A1453" s="23" t="s">
        <v>86</v>
      </c>
      <c r="B1453" s="74">
        <f>B1451+B1410+B1380</f>
        <v>11824281</v>
      </c>
    </row>
    <row r="1454" spans="1:14" hidden="1" outlineLevel="2" x14ac:dyDescent="0.25"/>
    <row r="1455" spans="1:14" hidden="1" outlineLevel="2" x14ac:dyDescent="0.25">
      <c r="A1455" s="81" t="s">
        <v>346</v>
      </c>
      <c r="B1455" s="31">
        <v>13000</v>
      </c>
      <c r="D1455" s="111"/>
      <c r="E1455" s="111"/>
      <c r="F1455" s="111"/>
      <c r="G1455" s="111"/>
      <c r="H1455" s="111"/>
      <c r="I1455" s="111"/>
      <c r="J1455" s="111"/>
      <c r="K1455" s="111"/>
      <c r="L1455" s="111"/>
      <c r="M1455" s="111"/>
      <c r="N1455" s="111"/>
    </row>
    <row r="1456" spans="1:14" hidden="1" outlineLevel="2" x14ac:dyDescent="0.25">
      <c r="A1456" s="81" t="s">
        <v>347</v>
      </c>
      <c r="B1456" s="31">
        <v>9855</v>
      </c>
    </row>
    <row r="1457" spans="1:3" hidden="1" outlineLevel="2" x14ac:dyDescent="0.25">
      <c r="A1457" s="81" t="s">
        <v>350</v>
      </c>
      <c r="B1457" s="31">
        <v>10000</v>
      </c>
    </row>
    <row r="1458" spans="1:3" hidden="1" outlineLevel="2" x14ac:dyDescent="0.25">
      <c r="A1458" s="81" t="s">
        <v>348</v>
      </c>
      <c r="B1458" s="31">
        <v>15000</v>
      </c>
    </row>
    <row r="1459" spans="1:3" hidden="1" outlineLevel="2" x14ac:dyDescent="0.25">
      <c r="A1459" s="81" t="s">
        <v>463</v>
      </c>
      <c r="B1459" s="31">
        <v>10000</v>
      </c>
    </row>
    <row r="1460" spans="1:3" hidden="1" outlineLevel="2" x14ac:dyDescent="0.25">
      <c r="A1460" s="81" t="s">
        <v>349</v>
      </c>
      <c r="B1460" s="31">
        <v>14533</v>
      </c>
    </row>
    <row r="1461" spans="1:3" hidden="1" outlineLevel="2" x14ac:dyDescent="0.25">
      <c r="A1461" s="81" t="s">
        <v>464</v>
      </c>
      <c r="B1461" s="31">
        <v>2000</v>
      </c>
    </row>
    <row r="1462" spans="1:3" hidden="1" outlineLevel="2" x14ac:dyDescent="0.25">
      <c r="A1462" s="81" t="s">
        <v>465</v>
      </c>
      <c r="B1462" s="31">
        <v>180800</v>
      </c>
    </row>
    <row r="1463" spans="1:3" hidden="1" outlineLevel="2" x14ac:dyDescent="0.25">
      <c r="A1463" s="81" t="s">
        <v>466</v>
      </c>
      <c r="B1463" s="31">
        <v>20000</v>
      </c>
    </row>
    <row r="1464" spans="1:3" hidden="1" outlineLevel="2" x14ac:dyDescent="0.25">
      <c r="A1464" s="81" t="s">
        <v>467</v>
      </c>
      <c r="B1464" s="31">
        <v>125000</v>
      </c>
    </row>
    <row r="1465" spans="1:3" hidden="1" outlineLevel="2" x14ac:dyDescent="0.25">
      <c r="A1465" s="81" t="s">
        <v>424</v>
      </c>
      <c r="B1465" s="31">
        <v>73756</v>
      </c>
    </row>
    <row r="1466" spans="1:3" hidden="1" outlineLevel="2" x14ac:dyDescent="0.25">
      <c r="A1466" s="81" t="s">
        <v>468</v>
      </c>
      <c r="B1466" s="31">
        <v>60000</v>
      </c>
    </row>
    <row r="1467" spans="1:3" hidden="1" outlineLevel="2" x14ac:dyDescent="0.25">
      <c r="A1467" s="81" t="s">
        <v>469</v>
      </c>
      <c r="B1467" s="31">
        <v>79619</v>
      </c>
    </row>
    <row r="1468" spans="1:3" hidden="1" outlineLevel="2" x14ac:dyDescent="0.25">
      <c r="A1468" s="81" t="s">
        <v>470</v>
      </c>
      <c r="B1468" s="31">
        <v>68386</v>
      </c>
    </row>
    <row r="1469" spans="1:3" hidden="1" outlineLevel="2" x14ac:dyDescent="0.25">
      <c r="A1469" s="81" t="s">
        <v>248</v>
      </c>
      <c r="B1469" s="31">
        <v>99184</v>
      </c>
    </row>
    <row r="1470" spans="1:3" hidden="1" outlineLevel="2" x14ac:dyDescent="0.25">
      <c r="A1470" s="81"/>
      <c r="B1470" s="29"/>
    </row>
    <row r="1471" spans="1:3" hidden="1" outlineLevel="1" x14ac:dyDescent="0.25">
      <c r="A1471" s="82" t="s">
        <v>98</v>
      </c>
      <c r="B1471" s="30">
        <f>SUM(B1455:B1469)</f>
        <v>781133</v>
      </c>
      <c r="C1471" s="109"/>
    </row>
    <row r="1472" spans="1:3" hidden="1" outlineLevel="2" x14ac:dyDescent="0.25">
      <c r="A1472" s="28"/>
      <c r="B1472" s="29"/>
    </row>
    <row r="1473" spans="1:21" hidden="1" outlineLevel="2" x14ac:dyDescent="0.25">
      <c r="A1473" s="81" t="s">
        <v>179</v>
      </c>
      <c r="B1473" s="29">
        <v>12000</v>
      </c>
      <c r="C1473" s="111"/>
      <c r="D1473" s="111"/>
      <c r="E1473" s="111"/>
      <c r="F1473" s="111"/>
      <c r="G1473" s="111"/>
      <c r="H1473" s="111"/>
      <c r="I1473" s="111"/>
      <c r="J1473" s="111"/>
      <c r="K1473" s="111"/>
      <c r="L1473" s="111"/>
      <c r="M1473" s="111"/>
      <c r="N1473" s="111"/>
      <c r="O1473" s="111"/>
      <c r="P1473" s="111"/>
      <c r="Q1473" s="111"/>
      <c r="R1473" s="111"/>
      <c r="S1473" s="111"/>
      <c r="T1473" s="111"/>
      <c r="U1473" s="111"/>
    </row>
    <row r="1474" spans="1:21" hidden="1" outlineLevel="2" x14ac:dyDescent="0.25">
      <c r="A1474" s="81" t="s">
        <v>335</v>
      </c>
      <c r="B1474" s="29">
        <v>170000</v>
      </c>
      <c r="C1474" s="111"/>
      <c r="D1474" s="111"/>
      <c r="E1474" s="111"/>
      <c r="F1474" s="111"/>
      <c r="G1474" s="111"/>
      <c r="H1474" s="111"/>
      <c r="I1474" s="111"/>
      <c r="J1474" s="111"/>
      <c r="K1474" s="111"/>
      <c r="L1474" s="111"/>
      <c r="M1474" s="111"/>
      <c r="N1474" s="111"/>
      <c r="O1474" s="111"/>
      <c r="P1474" s="111"/>
      <c r="Q1474" s="111"/>
      <c r="R1474" s="111"/>
      <c r="S1474" s="111"/>
      <c r="T1474" s="111"/>
      <c r="U1474" s="111"/>
    </row>
    <row r="1475" spans="1:21" hidden="1" outlineLevel="2" x14ac:dyDescent="0.25">
      <c r="A1475" s="83"/>
      <c r="B1475" s="29"/>
    </row>
    <row r="1476" spans="1:21" hidden="1" outlineLevel="1" x14ac:dyDescent="0.25">
      <c r="A1476" s="27" t="s">
        <v>99</v>
      </c>
      <c r="B1476" s="30">
        <f>SUM(B1473:B1474)</f>
        <v>182000</v>
      </c>
    </row>
    <row r="1477" spans="1:21" hidden="1" outlineLevel="3" x14ac:dyDescent="0.25">
      <c r="A1477" s="28"/>
      <c r="B1477" s="29"/>
    </row>
    <row r="1478" spans="1:21" hidden="1" outlineLevel="3" x14ac:dyDescent="0.25">
      <c r="A1478" s="84" t="s">
        <v>351</v>
      </c>
      <c r="B1478" s="29">
        <v>1243466</v>
      </c>
      <c r="C1478" s="111"/>
      <c r="D1478" s="111"/>
      <c r="E1478" s="111"/>
      <c r="F1478" s="111"/>
      <c r="G1478" s="111"/>
      <c r="H1478" s="111"/>
      <c r="I1478" s="111"/>
      <c r="J1478" s="111"/>
      <c r="K1478" s="111"/>
      <c r="L1478" s="111"/>
      <c r="M1478" s="111"/>
      <c r="N1478" s="111"/>
      <c r="O1478" s="111"/>
      <c r="P1478" s="111"/>
      <c r="Q1478" s="111"/>
      <c r="R1478" s="111"/>
      <c r="S1478" s="111"/>
    </row>
    <row r="1479" spans="1:21" hidden="1" outlineLevel="3" x14ac:dyDescent="0.25">
      <c r="A1479" s="84" t="s">
        <v>352</v>
      </c>
      <c r="B1479" s="29">
        <v>9202543</v>
      </c>
      <c r="C1479" s="111"/>
      <c r="D1479" s="111"/>
      <c r="E1479" s="111"/>
      <c r="F1479" s="111"/>
      <c r="G1479" s="111"/>
      <c r="H1479" s="111"/>
      <c r="I1479" s="111"/>
      <c r="J1479" s="111"/>
      <c r="K1479" s="111"/>
      <c r="L1479" s="111"/>
      <c r="M1479" s="111"/>
      <c r="N1479" s="111"/>
      <c r="O1479" s="111"/>
      <c r="P1479" s="111"/>
      <c r="Q1479" s="111"/>
      <c r="R1479" s="111"/>
      <c r="S1479" s="111"/>
    </row>
    <row r="1480" spans="1:21" hidden="1" outlineLevel="3" x14ac:dyDescent="0.25">
      <c r="A1480" s="84" t="s">
        <v>353</v>
      </c>
      <c r="B1480" s="29">
        <v>0</v>
      </c>
      <c r="C1480" s="111"/>
      <c r="D1480" s="111"/>
      <c r="E1480" s="111"/>
      <c r="F1480" s="111"/>
      <c r="G1480" s="111"/>
      <c r="H1480" s="111"/>
      <c r="I1480" s="111"/>
      <c r="J1480" s="111"/>
      <c r="K1480" s="111"/>
      <c r="L1480" s="111"/>
      <c r="M1480" s="111"/>
      <c r="N1480" s="111"/>
      <c r="O1480" s="111"/>
      <c r="P1480" s="111"/>
      <c r="Q1480" s="111"/>
      <c r="R1480" s="111"/>
      <c r="S1480" s="111"/>
    </row>
    <row r="1481" spans="1:21" hidden="1" outlineLevel="3" x14ac:dyDescent="0.25">
      <c r="A1481" s="84" t="s">
        <v>354</v>
      </c>
      <c r="B1481" s="29">
        <v>0</v>
      </c>
      <c r="C1481" s="111"/>
      <c r="D1481" s="111"/>
      <c r="E1481" s="111"/>
      <c r="F1481" s="111"/>
      <c r="G1481" s="111"/>
      <c r="H1481" s="111"/>
      <c r="I1481" s="111"/>
      <c r="J1481" s="111"/>
      <c r="K1481" s="111"/>
      <c r="L1481" s="111"/>
      <c r="M1481" s="111"/>
      <c r="N1481" s="111"/>
      <c r="O1481" s="111"/>
      <c r="P1481" s="111"/>
      <c r="Q1481" s="111"/>
      <c r="R1481" s="111"/>
      <c r="S1481" s="111"/>
    </row>
    <row r="1482" spans="1:21" hidden="1" outlineLevel="3" x14ac:dyDescent="0.25">
      <c r="A1482" s="84"/>
      <c r="B1482" s="29"/>
    </row>
    <row r="1483" spans="1:21" hidden="1" outlineLevel="2" x14ac:dyDescent="0.25">
      <c r="A1483" s="27" t="s">
        <v>101</v>
      </c>
      <c r="B1483" s="30">
        <f>SUM(B1478:B1481)</f>
        <v>10446009</v>
      </c>
      <c r="C1483" s="109"/>
    </row>
    <row r="1484" spans="1:21" hidden="1" outlineLevel="2" x14ac:dyDescent="0.25">
      <c r="A1484" s="28"/>
      <c r="B1484" s="29"/>
    </row>
    <row r="1485" spans="1:21" hidden="1" outlineLevel="2" x14ac:dyDescent="0.25">
      <c r="A1485" s="84" t="s">
        <v>179</v>
      </c>
      <c r="B1485" s="29">
        <v>400000</v>
      </c>
    </row>
    <row r="1486" spans="1:21" hidden="1" outlineLevel="2" x14ac:dyDescent="0.25">
      <c r="A1486" s="84" t="s">
        <v>335</v>
      </c>
      <c r="B1486" s="29">
        <v>400000</v>
      </c>
    </row>
    <row r="1487" spans="1:21" hidden="1" outlineLevel="2" x14ac:dyDescent="0.25">
      <c r="A1487" s="83" t="s">
        <v>355</v>
      </c>
      <c r="B1487" s="29"/>
    </row>
    <row r="1488" spans="1:21" hidden="1" outlineLevel="1" x14ac:dyDescent="0.25">
      <c r="A1488" s="27" t="s">
        <v>102</v>
      </c>
      <c r="B1488" s="30">
        <f>SUM(B1485:B1486)</f>
        <v>800000</v>
      </c>
    </row>
    <row r="1489" spans="1:2" hidden="1" outlineLevel="2" x14ac:dyDescent="0.25">
      <c r="A1489" s="28"/>
      <c r="B1489" s="29"/>
    </row>
    <row r="1490" spans="1:2" hidden="1" outlineLevel="2" x14ac:dyDescent="0.25">
      <c r="A1490" s="81" t="s">
        <v>152</v>
      </c>
      <c r="B1490" s="29">
        <v>414991</v>
      </c>
    </row>
    <row r="1491" spans="1:2" hidden="1" outlineLevel="2" x14ac:dyDescent="0.25">
      <c r="A1491" s="81" t="s">
        <v>153</v>
      </c>
      <c r="B1491" s="29">
        <v>1200</v>
      </c>
    </row>
    <row r="1492" spans="1:2" hidden="1" outlineLevel="2" x14ac:dyDescent="0.25">
      <c r="A1492" s="81" t="s">
        <v>155</v>
      </c>
      <c r="B1492" s="29">
        <v>800</v>
      </c>
    </row>
    <row r="1493" spans="1:2" hidden="1" outlineLevel="2" x14ac:dyDescent="0.25">
      <c r="A1493" s="81" t="s">
        <v>156</v>
      </c>
      <c r="B1493" s="29">
        <v>22500</v>
      </c>
    </row>
    <row r="1494" spans="1:2" hidden="1" outlineLevel="2" x14ac:dyDescent="0.25">
      <c r="A1494" s="81" t="s">
        <v>157</v>
      </c>
      <c r="B1494" s="29">
        <v>29057</v>
      </c>
    </row>
    <row r="1495" spans="1:2" hidden="1" outlineLevel="2" x14ac:dyDescent="0.25">
      <c r="A1495" s="81" t="s">
        <v>158</v>
      </c>
      <c r="B1495" s="29">
        <v>40562</v>
      </c>
    </row>
    <row r="1496" spans="1:2" hidden="1" outlineLevel="2" x14ac:dyDescent="0.25">
      <c r="A1496" s="81" t="s">
        <v>159</v>
      </c>
      <c r="B1496" s="29">
        <v>6207</v>
      </c>
    </row>
    <row r="1497" spans="1:2" hidden="1" outlineLevel="2" x14ac:dyDescent="0.25">
      <c r="A1497" s="81" t="s">
        <v>160</v>
      </c>
      <c r="B1497" s="29">
        <v>250</v>
      </c>
    </row>
    <row r="1498" spans="1:2" hidden="1" outlineLevel="2" x14ac:dyDescent="0.25">
      <c r="A1498" s="81" t="s">
        <v>161</v>
      </c>
      <c r="B1498" s="29">
        <v>8500</v>
      </c>
    </row>
    <row r="1499" spans="1:2" hidden="1" outlineLevel="2" x14ac:dyDescent="0.25">
      <c r="A1499" s="81" t="s">
        <v>162</v>
      </c>
      <c r="B1499" s="29">
        <v>5500</v>
      </c>
    </row>
    <row r="1500" spans="1:2" hidden="1" outlineLevel="2" x14ac:dyDescent="0.25">
      <c r="A1500" s="81" t="s">
        <v>222</v>
      </c>
      <c r="B1500" s="29">
        <v>2100</v>
      </c>
    </row>
    <row r="1501" spans="1:2" hidden="1" outlineLevel="2" x14ac:dyDescent="0.25">
      <c r="A1501" s="81" t="s">
        <v>217</v>
      </c>
      <c r="B1501" s="29">
        <v>200</v>
      </c>
    </row>
    <row r="1502" spans="1:2" hidden="1" outlineLevel="2" x14ac:dyDescent="0.25">
      <c r="A1502" s="81" t="s">
        <v>163</v>
      </c>
      <c r="B1502" s="29">
        <v>22500</v>
      </c>
    </row>
    <row r="1503" spans="1:2" hidden="1" outlineLevel="2" x14ac:dyDescent="0.25">
      <c r="A1503" s="81" t="s">
        <v>268</v>
      </c>
      <c r="B1503" s="29">
        <v>6000</v>
      </c>
    </row>
    <row r="1504" spans="1:2" hidden="1" outlineLevel="2" x14ac:dyDescent="0.25">
      <c r="A1504" s="81" t="s">
        <v>326</v>
      </c>
      <c r="B1504" s="29">
        <v>29000</v>
      </c>
    </row>
    <row r="1505" spans="1:2" hidden="1" outlineLevel="2" x14ac:dyDescent="0.25">
      <c r="A1505" s="81" t="s">
        <v>166</v>
      </c>
      <c r="B1505" s="29">
        <v>600</v>
      </c>
    </row>
    <row r="1506" spans="1:2" hidden="1" outlineLevel="2" x14ac:dyDescent="0.25">
      <c r="A1506" s="81" t="s">
        <v>167</v>
      </c>
      <c r="B1506" s="29">
        <v>500</v>
      </c>
    </row>
    <row r="1507" spans="1:2" hidden="1" outlineLevel="2" x14ac:dyDescent="0.25">
      <c r="A1507" s="81" t="s">
        <v>168</v>
      </c>
      <c r="B1507" s="29">
        <v>2200</v>
      </c>
    </row>
    <row r="1508" spans="1:2" hidden="1" outlineLevel="2" x14ac:dyDescent="0.25">
      <c r="A1508" s="81" t="s">
        <v>169</v>
      </c>
      <c r="B1508" s="29">
        <v>75</v>
      </c>
    </row>
    <row r="1509" spans="1:2" hidden="1" outlineLevel="2" x14ac:dyDescent="0.25">
      <c r="A1509" s="81" t="s">
        <v>179</v>
      </c>
      <c r="B1509" s="29">
        <v>150000</v>
      </c>
    </row>
    <row r="1510" spans="1:2" hidden="1" outlineLevel="2" x14ac:dyDescent="0.25">
      <c r="A1510" s="81" t="s">
        <v>170</v>
      </c>
      <c r="B1510" s="29">
        <v>400</v>
      </c>
    </row>
    <row r="1511" spans="1:2" hidden="1" outlineLevel="2" x14ac:dyDescent="0.25">
      <c r="A1511" s="81" t="s">
        <v>172</v>
      </c>
      <c r="B1511" s="29">
        <v>19000</v>
      </c>
    </row>
    <row r="1512" spans="1:2" hidden="1" outlineLevel="2" x14ac:dyDescent="0.25">
      <c r="A1512" s="81" t="s">
        <v>173</v>
      </c>
      <c r="B1512" s="29">
        <v>32511</v>
      </c>
    </row>
    <row r="1513" spans="1:2" hidden="1" outlineLevel="2" x14ac:dyDescent="0.25">
      <c r="A1513" s="81" t="s">
        <v>227</v>
      </c>
      <c r="B1513" s="29">
        <v>1200</v>
      </c>
    </row>
    <row r="1514" spans="1:2" hidden="1" outlineLevel="2" x14ac:dyDescent="0.25">
      <c r="A1514" s="81" t="s">
        <v>232</v>
      </c>
      <c r="B1514" s="29">
        <v>300</v>
      </c>
    </row>
    <row r="1515" spans="1:2" hidden="1" outlineLevel="2" x14ac:dyDescent="0.25">
      <c r="A1515" s="81" t="s">
        <v>174</v>
      </c>
      <c r="B1515" s="29">
        <v>200</v>
      </c>
    </row>
    <row r="1516" spans="1:2" hidden="1" outlineLevel="2" x14ac:dyDescent="0.25">
      <c r="A1516" s="81" t="s">
        <v>218</v>
      </c>
      <c r="B1516" s="29">
        <v>5000</v>
      </c>
    </row>
    <row r="1517" spans="1:2" hidden="1" outlineLevel="2" x14ac:dyDescent="0.25">
      <c r="A1517" s="81" t="s">
        <v>181</v>
      </c>
      <c r="B1517" s="29">
        <v>600</v>
      </c>
    </row>
    <row r="1518" spans="1:2" hidden="1" outlineLevel="2" x14ac:dyDescent="0.25">
      <c r="A1518" s="81" t="s">
        <v>255</v>
      </c>
      <c r="B1518" s="29">
        <v>3981</v>
      </c>
    </row>
    <row r="1519" spans="1:2" hidden="1" outlineLevel="2" x14ac:dyDescent="0.25">
      <c r="A1519" s="81"/>
      <c r="B1519" s="29"/>
    </row>
    <row r="1520" spans="1:2" hidden="1" outlineLevel="2" x14ac:dyDescent="0.25">
      <c r="A1520" s="83" t="s">
        <v>282</v>
      </c>
      <c r="B1520" s="30">
        <f>SUM(B1490:B1518)</f>
        <v>805934</v>
      </c>
    </row>
    <row r="1521" spans="1:2" hidden="1" outlineLevel="2" x14ac:dyDescent="0.25">
      <c r="A1521" s="28"/>
      <c r="B1521" s="29"/>
    </row>
    <row r="1522" spans="1:2" hidden="1" outlineLevel="2" x14ac:dyDescent="0.25">
      <c r="A1522" s="81" t="s">
        <v>152</v>
      </c>
      <c r="B1522" s="29">
        <v>300000</v>
      </c>
    </row>
    <row r="1523" spans="1:2" hidden="1" outlineLevel="2" x14ac:dyDescent="0.25">
      <c r="A1523" s="81" t="s">
        <v>176</v>
      </c>
      <c r="B1523" s="29">
        <v>131250</v>
      </c>
    </row>
    <row r="1524" spans="1:2" hidden="1" outlineLevel="2" x14ac:dyDescent="0.25">
      <c r="A1524" s="81" t="s">
        <v>153</v>
      </c>
      <c r="B1524" s="29">
        <v>3000</v>
      </c>
    </row>
    <row r="1525" spans="1:2" hidden="1" outlineLevel="2" x14ac:dyDescent="0.25">
      <c r="A1525" s="81" t="s">
        <v>154</v>
      </c>
      <c r="B1525" s="29">
        <v>1500</v>
      </c>
    </row>
    <row r="1526" spans="1:2" hidden="1" outlineLevel="2" x14ac:dyDescent="0.25">
      <c r="A1526" s="81" t="s">
        <v>188</v>
      </c>
      <c r="B1526" s="29">
        <v>100</v>
      </c>
    </row>
    <row r="1527" spans="1:2" hidden="1" outlineLevel="2" x14ac:dyDescent="0.25">
      <c r="A1527" s="81" t="s">
        <v>156</v>
      </c>
      <c r="B1527" s="29">
        <v>35000</v>
      </c>
    </row>
    <row r="1528" spans="1:2" hidden="1" outlineLevel="2" x14ac:dyDescent="0.25">
      <c r="A1528" s="81" t="s">
        <v>157</v>
      </c>
      <c r="B1528" s="29">
        <v>37000</v>
      </c>
    </row>
    <row r="1529" spans="1:2" hidden="1" outlineLevel="2" x14ac:dyDescent="0.25">
      <c r="A1529" s="81" t="s">
        <v>158</v>
      </c>
      <c r="B1529" s="29">
        <v>75000</v>
      </c>
    </row>
    <row r="1530" spans="1:2" hidden="1" outlineLevel="2" x14ac:dyDescent="0.25">
      <c r="A1530" s="81" t="s">
        <v>159</v>
      </c>
      <c r="B1530" s="29">
        <v>8000</v>
      </c>
    </row>
    <row r="1531" spans="1:2" hidden="1" outlineLevel="2" x14ac:dyDescent="0.25">
      <c r="A1531" s="81" t="s">
        <v>160</v>
      </c>
      <c r="B1531" s="29">
        <v>1250</v>
      </c>
    </row>
    <row r="1532" spans="1:2" hidden="1" outlineLevel="2" x14ac:dyDescent="0.25">
      <c r="A1532" s="81" t="s">
        <v>178</v>
      </c>
      <c r="B1532" s="29">
        <v>1500</v>
      </c>
    </row>
    <row r="1533" spans="1:2" hidden="1" outlineLevel="2" x14ac:dyDescent="0.25">
      <c r="A1533" s="81" t="s">
        <v>172</v>
      </c>
      <c r="B1533" s="29">
        <v>6000</v>
      </c>
    </row>
    <row r="1534" spans="1:2" hidden="1" outlineLevel="2" x14ac:dyDescent="0.25">
      <c r="A1534" s="81" t="s">
        <v>173</v>
      </c>
      <c r="B1534" s="29">
        <v>2600</v>
      </c>
    </row>
    <row r="1535" spans="1:2" hidden="1" outlineLevel="2" x14ac:dyDescent="0.25">
      <c r="A1535" s="81"/>
      <c r="B1535" s="28"/>
    </row>
    <row r="1536" spans="1:2" hidden="1" outlineLevel="2" x14ac:dyDescent="0.25">
      <c r="A1536" s="83" t="s">
        <v>356</v>
      </c>
      <c r="B1536" s="30">
        <f>SUM(B1522:B1534)</f>
        <v>602200</v>
      </c>
    </row>
    <row r="1537" spans="1:2" hidden="1" outlineLevel="1" x14ac:dyDescent="0.25">
      <c r="A1537" s="27" t="s">
        <v>106</v>
      </c>
      <c r="B1537" s="30">
        <f>B1520+B1536</f>
        <v>1408134</v>
      </c>
    </row>
    <row r="1538" spans="1:2" hidden="1" outlineLevel="2" x14ac:dyDescent="0.25">
      <c r="A1538" s="28"/>
      <c r="B1538" s="29"/>
    </row>
    <row r="1539" spans="1:2" hidden="1" outlineLevel="2" x14ac:dyDescent="0.25">
      <c r="A1539" s="81" t="s">
        <v>375</v>
      </c>
      <c r="B1539" s="29">
        <v>70000</v>
      </c>
    </row>
    <row r="1540" spans="1:2" hidden="1" outlineLevel="2" x14ac:dyDescent="0.25">
      <c r="A1540" s="81" t="s">
        <v>172</v>
      </c>
      <c r="B1540" s="29">
        <v>10000</v>
      </c>
    </row>
    <row r="1541" spans="1:2" hidden="1" outlineLevel="2" x14ac:dyDescent="0.25">
      <c r="A1541" s="83"/>
      <c r="B1541" s="29"/>
    </row>
    <row r="1542" spans="1:2" hidden="1" outlineLevel="1" x14ac:dyDescent="0.25">
      <c r="A1542" s="27" t="s">
        <v>108</v>
      </c>
      <c r="B1542" s="30">
        <f>SUM(B1539:B1540)</f>
        <v>80000</v>
      </c>
    </row>
    <row r="1543" spans="1:2" hidden="1" outlineLevel="2" x14ac:dyDescent="0.25">
      <c r="A1543" s="28"/>
      <c r="B1543" s="29"/>
    </row>
    <row r="1544" spans="1:2" hidden="1" outlineLevel="2" x14ac:dyDescent="0.25">
      <c r="A1544" s="81" t="s">
        <v>357</v>
      </c>
      <c r="B1544" s="29">
        <v>20000</v>
      </c>
    </row>
    <row r="1545" spans="1:2" hidden="1" outlineLevel="2" x14ac:dyDescent="0.25">
      <c r="A1545" s="83"/>
      <c r="B1545" s="29"/>
    </row>
    <row r="1546" spans="1:2" hidden="1" outlineLevel="1" x14ac:dyDescent="0.25">
      <c r="A1546" s="27" t="s">
        <v>110</v>
      </c>
      <c r="B1546" s="30">
        <f>SUM(B1544)</f>
        <v>20000</v>
      </c>
    </row>
    <row r="1547" spans="1:2" hidden="1" outlineLevel="2" x14ac:dyDescent="0.25">
      <c r="A1547" s="28"/>
      <c r="B1547" s="29"/>
    </row>
    <row r="1548" spans="1:2" hidden="1" outlineLevel="2" x14ac:dyDescent="0.25">
      <c r="A1548" s="81" t="s">
        <v>162</v>
      </c>
      <c r="B1548" s="29">
        <v>40000</v>
      </c>
    </row>
    <row r="1549" spans="1:2" hidden="1" outlineLevel="2" x14ac:dyDescent="0.25">
      <c r="A1549" s="81" t="s">
        <v>191</v>
      </c>
      <c r="B1549" s="29">
        <v>10000</v>
      </c>
    </row>
    <row r="1550" spans="1:2" hidden="1" outlineLevel="2" x14ac:dyDescent="0.25">
      <c r="A1550" s="81"/>
      <c r="B1550" s="29"/>
    </row>
    <row r="1551" spans="1:2" hidden="1" outlineLevel="1" x14ac:dyDescent="0.25">
      <c r="A1551" s="27" t="s">
        <v>111</v>
      </c>
      <c r="B1551" s="30">
        <f>SUM(B1548:B1549)</f>
        <v>50000</v>
      </c>
    </row>
    <row r="1552" spans="1:2" hidden="1" outlineLevel="2" x14ac:dyDescent="0.25">
      <c r="A1552" s="28"/>
      <c r="B1552" s="29"/>
    </row>
    <row r="1553" spans="1:2" hidden="1" outlineLevel="2" x14ac:dyDescent="0.25">
      <c r="A1553" s="81" t="s">
        <v>179</v>
      </c>
      <c r="B1553" s="29">
        <v>125000</v>
      </c>
    </row>
    <row r="1554" spans="1:2" hidden="1" outlineLevel="2" x14ac:dyDescent="0.25">
      <c r="A1554" s="83" t="s">
        <v>330</v>
      </c>
      <c r="B1554" s="30">
        <f>SUM(B1553:B1553)</f>
        <v>125000</v>
      </c>
    </row>
    <row r="1555" spans="1:2" hidden="1" outlineLevel="2" x14ac:dyDescent="0.25">
      <c r="A1555" s="85"/>
      <c r="B1555" s="29"/>
    </row>
    <row r="1556" spans="1:2" hidden="1" outlineLevel="2" x14ac:dyDescent="0.25">
      <c r="A1556" s="81" t="s">
        <v>172</v>
      </c>
      <c r="B1556" s="29">
        <v>2000</v>
      </c>
    </row>
    <row r="1557" spans="1:2" hidden="1" outlineLevel="2" x14ac:dyDescent="0.25">
      <c r="A1557" s="81" t="s">
        <v>289</v>
      </c>
      <c r="B1557" s="29">
        <v>10000</v>
      </c>
    </row>
    <row r="1558" spans="1:2" hidden="1" outlineLevel="2" x14ac:dyDescent="0.25">
      <c r="A1558" s="83" t="s">
        <v>358</v>
      </c>
      <c r="B1558" s="30">
        <f>SUM(B1556:B1557)</f>
        <v>12000</v>
      </c>
    </row>
    <row r="1559" spans="1:2" hidden="1" outlineLevel="2" x14ac:dyDescent="0.25">
      <c r="A1559" s="85"/>
      <c r="B1559" s="29"/>
    </row>
    <row r="1560" spans="1:2" hidden="1" outlineLevel="2" x14ac:dyDescent="0.25">
      <c r="A1560" s="81" t="s">
        <v>172</v>
      </c>
      <c r="B1560" s="29">
        <v>2000</v>
      </c>
    </row>
    <row r="1561" spans="1:2" hidden="1" outlineLevel="2" x14ac:dyDescent="0.25">
      <c r="A1561" s="81" t="s">
        <v>289</v>
      </c>
      <c r="B1561" s="29">
        <v>8000</v>
      </c>
    </row>
    <row r="1562" spans="1:2" hidden="1" outlineLevel="2" x14ac:dyDescent="0.25">
      <c r="A1562" s="83" t="s">
        <v>356</v>
      </c>
      <c r="B1562" s="30">
        <f>SUM(B1560:B1561)</f>
        <v>10000</v>
      </c>
    </row>
    <row r="1563" spans="1:2" hidden="1" outlineLevel="2" x14ac:dyDescent="0.25">
      <c r="A1563" s="83"/>
      <c r="B1563" s="29"/>
    </row>
    <row r="1564" spans="1:2" hidden="1" outlineLevel="2" x14ac:dyDescent="0.25">
      <c r="A1564" s="81" t="s">
        <v>172</v>
      </c>
      <c r="B1564" s="29">
        <v>2500</v>
      </c>
    </row>
    <row r="1565" spans="1:2" hidden="1" outlineLevel="2" x14ac:dyDescent="0.25">
      <c r="A1565" s="83" t="s">
        <v>262</v>
      </c>
      <c r="B1565" s="30">
        <f>SUM(B1564)</f>
        <v>2500</v>
      </c>
    </row>
    <row r="1566" spans="1:2" hidden="1" outlineLevel="2" x14ac:dyDescent="0.25">
      <c r="A1566" s="84"/>
      <c r="B1566" s="29"/>
    </row>
    <row r="1567" spans="1:2" hidden="1" outlineLevel="1" x14ac:dyDescent="0.25">
      <c r="A1567" s="27" t="s">
        <v>113</v>
      </c>
      <c r="B1567" s="30">
        <f>B1565+B1562+B1558+B1554</f>
        <v>149500</v>
      </c>
    </row>
    <row r="1568" spans="1:2" hidden="1" outlineLevel="2" x14ac:dyDescent="0.25">
      <c r="A1568" s="28"/>
      <c r="B1568" s="29"/>
    </row>
    <row r="1569" spans="1:3" hidden="1" outlineLevel="2" x14ac:dyDescent="0.25">
      <c r="A1569" s="86" t="s">
        <v>376</v>
      </c>
      <c r="B1569" s="29">
        <v>160000</v>
      </c>
    </row>
    <row r="1570" spans="1:3" hidden="1" outlineLevel="2" x14ac:dyDescent="0.25">
      <c r="A1570" s="86" t="s">
        <v>411</v>
      </c>
      <c r="B1570" s="29">
        <v>650000</v>
      </c>
    </row>
    <row r="1571" spans="1:3" hidden="1" outlineLevel="2" x14ac:dyDescent="0.25">
      <c r="A1571" s="83"/>
      <c r="B1571" s="30"/>
    </row>
    <row r="1572" spans="1:3" hidden="1" outlineLevel="1" x14ac:dyDescent="0.25">
      <c r="A1572" s="27" t="s">
        <v>115</v>
      </c>
      <c r="B1572" s="30">
        <f>SUM(B1569:B1570)</f>
        <v>810000</v>
      </c>
      <c r="C1572" s="109"/>
    </row>
    <row r="1573" spans="1:3" hidden="1" outlineLevel="2" x14ac:dyDescent="0.25">
      <c r="A1573" s="87"/>
      <c r="B1573" s="29"/>
    </row>
    <row r="1574" spans="1:3" hidden="1" outlineLevel="2" x14ac:dyDescent="0.25">
      <c r="A1574" s="81" t="s">
        <v>152</v>
      </c>
      <c r="B1574" s="29">
        <v>348876</v>
      </c>
    </row>
    <row r="1575" spans="1:3" hidden="1" outlineLevel="2" x14ac:dyDescent="0.25">
      <c r="A1575" s="81" t="s">
        <v>153</v>
      </c>
      <c r="B1575" s="29">
        <v>2850</v>
      </c>
    </row>
    <row r="1576" spans="1:3" hidden="1" outlineLevel="2" x14ac:dyDescent="0.25">
      <c r="A1576" s="81" t="s">
        <v>154</v>
      </c>
      <c r="B1576" s="29">
        <v>750</v>
      </c>
    </row>
    <row r="1577" spans="1:3" hidden="1" outlineLevel="2" x14ac:dyDescent="0.25">
      <c r="A1577" s="81" t="s">
        <v>156</v>
      </c>
      <c r="B1577" s="29">
        <v>47550</v>
      </c>
    </row>
    <row r="1578" spans="1:3" hidden="1" outlineLevel="2" x14ac:dyDescent="0.25">
      <c r="A1578" s="81" t="s">
        <v>157</v>
      </c>
      <c r="B1578" s="29">
        <v>26750</v>
      </c>
    </row>
    <row r="1579" spans="1:3" hidden="1" outlineLevel="2" x14ac:dyDescent="0.25">
      <c r="A1579" s="81" t="s">
        <v>158</v>
      </c>
      <c r="B1579" s="29">
        <v>64828</v>
      </c>
    </row>
    <row r="1580" spans="1:3" hidden="1" outlineLevel="2" x14ac:dyDescent="0.25">
      <c r="A1580" s="81" t="s">
        <v>159</v>
      </c>
      <c r="B1580" s="29">
        <v>1243</v>
      </c>
    </row>
    <row r="1581" spans="1:3" hidden="1" outlineLevel="2" x14ac:dyDescent="0.25">
      <c r="A1581" s="81" t="s">
        <v>160</v>
      </c>
      <c r="B1581" s="29">
        <v>250</v>
      </c>
    </row>
    <row r="1582" spans="1:3" hidden="1" outlineLevel="2" x14ac:dyDescent="0.25">
      <c r="A1582" s="81" t="s">
        <v>303</v>
      </c>
      <c r="B1582" s="29">
        <v>1047607</v>
      </c>
    </row>
    <row r="1583" spans="1:3" hidden="1" outlineLevel="2" x14ac:dyDescent="0.25">
      <c r="A1583" s="81" t="s">
        <v>219</v>
      </c>
      <c r="B1583" s="29">
        <v>140000</v>
      </c>
    </row>
    <row r="1584" spans="1:3" hidden="1" outlineLevel="2" x14ac:dyDescent="0.25">
      <c r="A1584" s="81" t="s">
        <v>359</v>
      </c>
      <c r="B1584" s="29">
        <v>35000</v>
      </c>
    </row>
    <row r="1585" spans="1:3" hidden="1" outlineLevel="2" x14ac:dyDescent="0.25">
      <c r="A1585" s="81" t="s">
        <v>471</v>
      </c>
      <c r="B1585" s="29">
        <v>60000</v>
      </c>
    </row>
    <row r="1586" spans="1:3" hidden="1" outlineLevel="2" x14ac:dyDescent="0.25">
      <c r="A1586" s="81"/>
      <c r="B1586" s="29"/>
    </row>
    <row r="1587" spans="1:3" hidden="1" outlineLevel="1" x14ac:dyDescent="0.25">
      <c r="A1587" s="27" t="s">
        <v>117</v>
      </c>
      <c r="B1587" s="30">
        <f>SUM(B1574:B1585)</f>
        <v>1775704</v>
      </c>
    </row>
    <row r="1588" spans="1:3" hidden="1" outlineLevel="2" x14ac:dyDescent="0.25">
      <c r="A1588" s="81"/>
      <c r="B1588" s="29"/>
    </row>
    <row r="1589" spans="1:3" hidden="1" outlineLevel="2" x14ac:dyDescent="0.25">
      <c r="A1589" s="88" t="s">
        <v>152</v>
      </c>
      <c r="B1589" s="29">
        <v>38434</v>
      </c>
      <c r="C1589" s="111"/>
    </row>
    <row r="1590" spans="1:3" hidden="1" outlineLevel="2" x14ac:dyDescent="0.25">
      <c r="A1590" s="88" t="s">
        <v>304</v>
      </c>
      <c r="B1590" s="29">
        <v>274</v>
      </c>
    </row>
    <row r="1591" spans="1:3" hidden="1" outlineLevel="2" x14ac:dyDescent="0.25">
      <c r="A1591" s="81" t="s">
        <v>154</v>
      </c>
      <c r="B1591" s="29">
        <v>475</v>
      </c>
    </row>
    <row r="1592" spans="1:3" hidden="1" outlineLevel="2" x14ac:dyDescent="0.25">
      <c r="A1592" s="88" t="s">
        <v>156</v>
      </c>
      <c r="B1592" s="29">
        <v>4729</v>
      </c>
    </row>
    <row r="1593" spans="1:3" hidden="1" outlineLevel="2" x14ac:dyDescent="0.25">
      <c r="A1593" s="88" t="s">
        <v>157</v>
      </c>
      <c r="B1593" s="29">
        <v>2640</v>
      </c>
    </row>
    <row r="1594" spans="1:3" hidden="1" outlineLevel="2" x14ac:dyDescent="0.25">
      <c r="A1594" s="88" t="s">
        <v>158</v>
      </c>
      <c r="B1594" s="29">
        <v>6388</v>
      </c>
    </row>
    <row r="1595" spans="1:3" hidden="1" outlineLevel="2" x14ac:dyDescent="0.25">
      <c r="A1595" s="88" t="s">
        <v>159</v>
      </c>
      <c r="B1595" s="29">
        <v>60</v>
      </c>
    </row>
    <row r="1596" spans="1:3" hidden="1" outlineLevel="2" x14ac:dyDescent="0.25">
      <c r="A1596" s="88" t="s">
        <v>162</v>
      </c>
      <c r="B1596" s="29">
        <v>500</v>
      </c>
    </row>
    <row r="1597" spans="1:3" hidden="1" outlineLevel="2" x14ac:dyDescent="0.25">
      <c r="A1597" s="88" t="s">
        <v>167</v>
      </c>
      <c r="B1597" s="29">
        <v>1500</v>
      </c>
    </row>
    <row r="1598" spans="1:3" hidden="1" outlineLevel="2" x14ac:dyDescent="0.25">
      <c r="A1598" s="88" t="s">
        <v>360</v>
      </c>
      <c r="B1598" s="29">
        <v>100</v>
      </c>
    </row>
    <row r="1599" spans="1:3" hidden="1" outlineLevel="2" x14ac:dyDescent="0.25">
      <c r="A1599" s="88" t="s">
        <v>179</v>
      </c>
      <c r="B1599" s="29">
        <v>1000</v>
      </c>
    </row>
    <row r="1600" spans="1:3" hidden="1" outlineLevel="2" x14ac:dyDescent="0.25">
      <c r="A1600" s="88" t="s">
        <v>170</v>
      </c>
      <c r="B1600" s="29">
        <v>400</v>
      </c>
    </row>
    <row r="1601" spans="1:3" hidden="1" outlineLevel="2" x14ac:dyDescent="0.25">
      <c r="A1601" s="88" t="s">
        <v>172</v>
      </c>
      <c r="B1601" s="29">
        <v>1000</v>
      </c>
    </row>
    <row r="1602" spans="1:3" hidden="1" outlineLevel="2" x14ac:dyDescent="0.25">
      <c r="A1602" s="88"/>
      <c r="B1602" s="29"/>
    </row>
    <row r="1603" spans="1:3" hidden="1" outlineLevel="1" x14ac:dyDescent="0.25">
      <c r="A1603" s="27" t="s">
        <v>472</v>
      </c>
      <c r="B1603" s="30">
        <f>SUM(B1589:B1601)</f>
        <v>57500</v>
      </c>
    </row>
    <row r="1604" spans="1:3" hidden="1" outlineLevel="2" x14ac:dyDescent="0.25">
      <c r="A1604" s="28"/>
      <c r="B1604" s="29"/>
    </row>
    <row r="1605" spans="1:3" hidden="1" outlineLevel="2" x14ac:dyDescent="0.25">
      <c r="A1605" s="88" t="s">
        <v>280</v>
      </c>
      <c r="B1605" s="29">
        <v>50000</v>
      </c>
    </row>
    <row r="1606" spans="1:3" hidden="1" outlineLevel="2" x14ac:dyDescent="0.25">
      <c r="A1606" s="88" t="s">
        <v>272</v>
      </c>
      <c r="B1606" s="29">
        <v>500000</v>
      </c>
    </row>
    <row r="1607" spans="1:3" hidden="1" outlineLevel="2" x14ac:dyDescent="0.25">
      <c r="A1607" s="83"/>
      <c r="B1607" s="29"/>
    </row>
    <row r="1608" spans="1:3" hidden="1" outlineLevel="1" x14ac:dyDescent="0.25">
      <c r="A1608" s="27" t="s">
        <v>119</v>
      </c>
      <c r="B1608" s="30">
        <f>SUM(B1605:B1606)</f>
        <v>550000</v>
      </c>
    </row>
    <row r="1609" spans="1:3" hidden="1" outlineLevel="2" x14ac:dyDescent="0.25">
      <c r="A1609" s="28"/>
      <c r="B1609" s="29"/>
    </row>
    <row r="1610" spans="1:3" hidden="1" outlineLevel="2" x14ac:dyDescent="0.25">
      <c r="A1610" s="81" t="s">
        <v>375</v>
      </c>
      <c r="B1610" s="29">
        <v>50000</v>
      </c>
    </row>
    <row r="1611" spans="1:3" hidden="1" outlineLevel="2" x14ac:dyDescent="0.25">
      <c r="A1611" s="81" t="s">
        <v>376</v>
      </c>
      <c r="B1611" s="29">
        <v>275000</v>
      </c>
    </row>
    <row r="1612" spans="1:3" hidden="1" outlineLevel="2" x14ac:dyDescent="0.25">
      <c r="A1612" s="81" t="s">
        <v>411</v>
      </c>
      <c r="B1612" s="29">
        <v>1844648</v>
      </c>
    </row>
    <row r="1613" spans="1:3" hidden="1" outlineLevel="2" x14ac:dyDescent="0.25">
      <c r="A1613" s="81" t="s">
        <v>354</v>
      </c>
      <c r="B1613" s="29">
        <v>140000</v>
      </c>
    </row>
    <row r="1614" spans="1:3" hidden="1" outlineLevel="2" x14ac:dyDescent="0.25">
      <c r="A1614" s="83"/>
      <c r="B1614" s="29"/>
    </row>
    <row r="1615" spans="1:3" hidden="1" outlineLevel="1" x14ac:dyDescent="0.25">
      <c r="A1615" s="27" t="s">
        <v>122</v>
      </c>
      <c r="B1615" s="30">
        <f>SUM(B1610:B1613)</f>
        <v>2309648</v>
      </c>
      <c r="C1615" s="109"/>
    </row>
    <row r="1616" spans="1:3" hidden="1" outlineLevel="2" x14ac:dyDescent="0.25">
      <c r="A1616" s="28"/>
      <c r="B1616" s="29"/>
    </row>
    <row r="1617" spans="1:2" hidden="1" outlineLevel="2" x14ac:dyDescent="0.25">
      <c r="A1617" s="28" t="s">
        <v>202</v>
      </c>
      <c r="B1617" s="29">
        <v>425000</v>
      </c>
    </row>
    <row r="1618" spans="1:2" hidden="1" outlineLevel="2" x14ac:dyDescent="0.25">
      <c r="A1618" s="28" t="s">
        <v>165</v>
      </c>
      <c r="B1618" s="29">
        <v>100000</v>
      </c>
    </row>
    <row r="1619" spans="1:2" hidden="1" outlineLevel="2" x14ac:dyDescent="0.25">
      <c r="A1619" s="28" t="s">
        <v>166</v>
      </c>
      <c r="B1619" s="29">
        <v>5000</v>
      </c>
    </row>
    <row r="1620" spans="1:2" hidden="1" outlineLevel="2" x14ac:dyDescent="0.25">
      <c r="A1620" s="28" t="s">
        <v>167</v>
      </c>
      <c r="B1620" s="29">
        <v>20000</v>
      </c>
    </row>
    <row r="1621" spans="1:2" hidden="1" outlineLevel="2" x14ac:dyDescent="0.25">
      <c r="A1621" s="28" t="s">
        <v>168</v>
      </c>
      <c r="B1621" s="29">
        <v>3000</v>
      </c>
    </row>
    <row r="1622" spans="1:2" hidden="1" outlineLevel="2" x14ac:dyDescent="0.25">
      <c r="A1622" s="28" t="s">
        <v>169</v>
      </c>
      <c r="B1622" s="29">
        <v>750</v>
      </c>
    </row>
    <row r="1623" spans="1:2" hidden="1" outlineLevel="2" x14ac:dyDescent="0.25">
      <c r="A1623" s="28" t="s">
        <v>180</v>
      </c>
      <c r="B1623" s="29">
        <v>6750</v>
      </c>
    </row>
    <row r="1624" spans="1:2" hidden="1" outlineLevel="2" x14ac:dyDescent="0.25">
      <c r="A1624" s="28" t="s">
        <v>179</v>
      </c>
      <c r="B1624" s="29">
        <v>3650000</v>
      </c>
    </row>
    <row r="1625" spans="1:2" hidden="1" outlineLevel="2" x14ac:dyDescent="0.25">
      <c r="A1625" s="28" t="s">
        <v>170</v>
      </c>
      <c r="B1625" s="29">
        <v>1500</v>
      </c>
    </row>
    <row r="1626" spans="1:2" hidden="1" outlineLevel="2" x14ac:dyDescent="0.25">
      <c r="A1626" s="28" t="s">
        <v>171</v>
      </c>
      <c r="B1626" s="29">
        <v>400</v>
      </c>
    </row>
    <row r="1627" spans="1:2" hidden="1" outlineLevel="2" x14ac:dyDescent="0.25">
      <c r="A1627" s="28" t="s">
        <v>174</v>
      </c>
      <c r="B1627" s="29">
        <v>400</v>
      </c>
    </row>
    <row r="1628" spans="1:2" hidden="1" outlineLevel="2" x14ac:dyDescent="0.25">
      <c r="A1628" s="28" t="s">
        <v>218</v>
      </c>
      <c r="B1628" s="29">
        <v>1500</v>
      </c>
    </row>
    <row r="1629" spans="1:2" hidden="1" outlineLevel="2" x14ac:dyDescent="0.25">
      <c r="A1629" s="81"/>
      <c r="B1629" s="29"/>
    </row>
    <row r="1630" spans="1:2" hidden="1" outlineLevel="1" x14ac:dyDescent="0.25">
      <c r="A1630" s="27" t="s">
        <v>445</v>
      </c>
      <c r="B1630" s="30">
        <f>SUM(B1617:B1628)</f>
        <v>4214300</v>
      </c>
    </row>
    <row r="1631" spans="1:2" hidden="1" outlineLevel="2" x14ac:dyDescent="0.25">
      <c r="A1631" s="28"/>
      <c r="B1631" s="29"/>
    </row>
    <row r="1632" spans="1:2" hidden="1" outlineLevel="2" x14ac:dyDescent="0.25">
      <c r="A1632" s="84" t="s">
        <v>313</v>
      </c>
      <c r="B1632" s="29">
        <v>100000</v>
      </c>
    </row>
    <row r="1633" spans="1:3" hidden="1" outlineLevel="2" x14ac:dyDescent="0.25">
      <c r="A1633" s="84" t="s">
        <v>361</v>
      </c>
      <c r="B1633" s="29">
        <v>58702</v>
      </c>
    </row>
    <row r="1634" spans="1:3" hidden="1" outlineLevel="2" x14ac:dyDescent="0.25">
      <c r="A1634" s="84" t="s">
        <v>425</v>
      </c>
      <c r="B1634" s="29">
        <v>115600</v>
      </c>
    </row>
    <row r="1635" spans="1:3" hidden="1" outlineLevel="2" x14ac:dyDescent="0.25">
      <c r="A1635" s="84"/>
      <c r="B1635" s="29"/>
    </row>
    <row r="1636" spans="1:3" hidden="1" outlineLevel="1" x14ac:dyDescent="0.25">
      <c r="A1636" s="89" t="s">
        <v>129</v>
      </c>
      <c r="B1636" s="30">
        <f>SUM(B1632:B1634)</f>
        <v>274302</v>
      </c>
    </row>
    <row r="1637" spans="1:3" hidden="1" outlineLevel="2" x14ac:dyDescent="0.25">
      <c r="A1637" s="28"/>
      <c r="B1637" s="29"/>
    </row>
    <row r="1638" spans="1:3" hidden="1" outlineLevel="2" x14ac:dyDescent="0.25">
      <c r="A1638" s="84" t="s">
        <v>179</v>
      </c>
      <c r="B1638" s="29">
        <v>4363076</v>
      </c>
    </row>
    <row r="1639" spans="1:3" hidden="1" outlineLevel="2" x14ac:dyDescent="0.25">
      <c r="A1639" s="84" t="s">
        <v>76</v>
      </c>
      <c r="B1639" s="29">
        <v>1181207</v>
      </c>
    </row>
    <row r="1640" spans="1:3" hidden="1" outlineLevel="2" x14ac:dyDescent="0.25">
      <c r="A1640" s="84"/>
      <c r="B1640" s="29"/>
    </row>
    <row r="1641" spans="1:3" hidden="1" outlineLevel="1" x14ac:dyDescent="0.25">
      <c r="A1641" s="27" t="s">
        <v>132</v>
      </c>
      <c r="B1641" s="30">
        <f>SUM(B1638:B1639)</f>
        <v>5544283</v>
      </c>
      <c r="C1641" s="109"/>
    </row>
    <row r="1642" spans="1:3" hidden="1" outlineLevel="2" x14ac:dyDescent="0.25">
      <c r="A1642" s="28"/>
      <c r="B1642" s="29"/>
    </row>
    <row r="1643" spans="1:3" hidden="1" outlineLevel="2" x14ac:dyDescent="0.25">
      <c r="A1643" s="81" t="s">
        <v>219</v>
      </c>
      <c r="B1643" s="29">
        <v>28000</v>
      </c>
    </row>
    <row r="1644" spans="1:3" hidden="1" outlineLevel="2" x14ac:dyDescent="0.25">
      <c r="A1644" s="81" t="s">
        <v>289</v>
      </c>
      <c r="B1644" s="29">
        <v>18000</v>
      </c>
    </row>
    <row r="1645" spans="1:3" hidden="1" outlineLevel="2" x14ac:dyDescent="0.25">
      <c r="A1645" s="81" t="s">
        <v>175</v>
      </c>
      <c r="B1645" s="29">
        <v>9000</v>
      </c>
    </row>
    <row r="1646" spans="1:3" ht="17.100000000000001" hidden="1" customHeight="1" outlineLevel="2" x14ac:dyDescent="0.25">
      <c r="A1646" s="83"/>
      <c r="B1646" s="29"/>
    </row>
    <row r="1647" spans="1:3" hidden="1" outlineLevel="1" x14ac:dyDescent="0.25">
      <c r="A1647" s="27" t="s">
        <v>362</v>
      </c>
      <c r="B1647" s="30">
        <f>SUM(B1643:B1645)</f>
        <v>55000</v>
      </c>
    </row>
    <row r="1648" spans="1:3" hidden="1" outlineLevel="2" x14ac:dyDescent="0.25">
      <c r="A1648" s="28"/>
      <c r="B1648" s="29"/>
    </row>
    <row r="1649" spans="1:14" hidden="1" outlineLevel="2" x14ac:dyDescent="0.25">
      <c r="A1649" s="81" t="s">
        <v>179</v>
      </c>
      <c r="B1649" s="29">
        <v>25000</v>
      </c>
    </row>
    <row r="1650" spans="1:14" hidden="1" outlineLevel="2" x14ac:dyDescent="0.25">
      <c r="A1650" s="81" t="s">
        <v>242</v>
      </c>
      <c r="B1650" s="29">
        <v>75000</v>
      </c>
    </row>
    <row r="1651" spans="1:14" hidden="1" outlineLevel="2" x14ac:dyDescent="0.25">
      <c r="A1651" s="83"/>
      <c r="B1651" s="29"/>
    </row>
    <row r="1652" spans="1:14" hidden="1" outlineLevel="1" x14ac:dyDescent="0.25">
      <c r="A1652" s="27" t="s">
        <v>363</v>
      </c>
      <c r="B1652" s="30">
        <f>SUM(B1649:B1650)</f>
        <v>100000</v>
      </c>
    </row>
    <row r="1653" spans="1:14" hidden="1" outlineLevel="2" x14ac:dyDescent="0.25">
      <c r="A1653" s="28"/>
      <c r="B1653" s="29"/>
    </row>
    <row r="1654" spans="1:14" hidden="1" outlineLevel="2" x14ac:dyDescent="0.25">
      <c r="A1654" s="81" t="s">
        <v>376</v>
      </c>
      <c r="B1654" s="29">
        <v>30000</v>
      </c>
    </row>
    <row r="1655" spans="1:14" hidden="1" outlineLevel="2" x14ac:dyDescent="0.25">
      <c r="A1655" s="81" t="s">
        <v>411</v>
      </c>
      <c r="B1655" s="29">
        <v>550000</v>
      </c>
    </row>
    <row r="1656" spans="1:14" hidden="1" outlineLevel="2" x14ac:dyDescent="0.25">
      <c r="A1656" s="81" t="s">
        <v>76</v>
      </c>
      <c r="B1656" s="29">
        <v>99910</v>
      </c>
    </row>
    <row r="1657" spans="1:14" hidden="1" outlineLevel="2" x14ac:dyDescent="0.25">
      <c r="A1657" s="81"/>
      <c r="B1657" s="29"/>
    </row>
    <row r="1658" spans="1:14" hidden="1" outlineLevel="1" x14ac:dyDescent="0.25">
      <c r="A1658" s="27" t="s">
        <v>364</v>
      </c>
      <c r="B1658" s="30">
        <f>SUM(B1654:B1656)</f>
        <v>679910</v>
      </c>
      <c r="C1658" s="111"/>
      <c r="D1658" s="111"/>
      <c r="E1658" s="111"/>
      <c r="F1658" s="111"/>
      <c r="G1658" s="111"/>
      <c r="H1658" s="111"/>
      <c r="I1658" s="111"/>
      <c r="J1658" s="111"/>
      <c r="K1658" s="111"/>
      <c r="L1658" s="111"/>
      <c r="M1658" s="111"/>
      <c r="N1658" s="111"/>
    </row>
    <row r="1659" spans="1:14" hidden="1" outlineLevel="2" x14ac:dyDescent="0.25">
      <c r="A1659" s="28"/>
      <c r="B1659" s="29"/>
    </row>
    <row r="1660" spans="1:14" hidden="1" outlineLevel="2" x14ac:dyDescent="0.25">
      <c r="A1660" s="81" t="s">
        <v>375</v>
      </c>
      <c r="B1660" s="29">
        <v>105000</v>
      </c>
    </row>
    <row r="1661" spans="1:14" hidden="1" outlineLevel="2" x14ac:dyDescent="0.25">
      <c r="A1661" s="81" t="s">
        <v>376</v>
      </c>
      <c r="B1661" s="29">
        <v>0</v>
      </c>
    </row>
    <row r="1662" spans="1:14" hidden="1" outlineLevel="2" x14ac:dyDescent="0.25">
      <c r="A1662" s="81"/>
      <c r="B1662" s="29"/>
    </row>
    <row r="1663" spans="1:14" hidden="1" outlineLevel="2" x14ac:dyDescent="0.25">
      <c r="A1663" s="81" t="s">
        <v>473</v>
      </c>
      <c r="B1663" s="29">
        <v>240000</v>
      </c>
    </row>
    <row r="1664" spans="1:14" hidden="1" outlineLevel="2" x14ac:dyDescent="0.25">
      <c r="A1664" s="81" t="s">
        <v>426</v>
      </c>
      <c r="B1664" s="29">
        <v>200000</v>
      </c>
    </row>
    <row r="1665" spans="1:2" hidden="1" outlineLevel="2" x14ac:dyDescent="0.25">
      <c r="A1665" s="81"/>
      <c r="B1665" s="29"/>
    </row>
    <row r="1666" spans="1:2" hidden="1" outlineLevel="2" x14ac:dyDescent="0.25">
      <c r="A1666" s="81" t="s">
        <v>366</v>
      </c>
      <c r="B1666" s="29">
        <v>48000</v>
      </c>
    </row>
    <row r="1667" spans="1:2" hidden="1" outlineLevel="2" x14ac:dyDescent="0.25">
      <c r="A1667" s="81" t="s">
        <v>369</v>
      </c>
      <c r="B1667" s="29">
        <v>12800</v>
      </c>
    </row>
    <row r="1668" spans="1:2" hidden="1" outlineLevel="2" x14ac:dyDescent="0.25">
      <c r="A1668" s="81" t="s">
        <v>370</v>
      </c>
      <c r="B1668" s="29">
        <v>2000</v>
      </c>
    </row>
    <row r="1669" spans="1:2" hidden="1" outlineLevel="2" x14ac:dyDescent="0.25">
      <c r="A1669" s="81" t="s">
        <v>371</v>
      </c>
      <c r="B1669" s="29">
        <v>12400</v>
      </c>
    </row>
    <row r="1670" spans="1:2" hidden="1" outlineLevel="2" x14ac:dyDescent="0.25">
      <c r="A1670" s="81" t="s">
        <v>372</v>
      </c>
      <c r="B1670" s="29">
        <v>5000</v>
      </c>
    </row>
    <row r="1671" spans="1:2" hidden="1" outlineLevel="2" x14ac:dyDescent="0.25">
      <c r="A1671" s="81" t="s">
        <v>373</v>
      </c>
      <c r="B1671" s="29">
        <v>40385</v>
      </c>
    </row>
    <row r="1672" spans="1:2" hidden="1" outlineLevel="2" x14ac:dyDescent="0.25">
      <c r="A1672" s="90" t="s">
        <v>475</v>
      </c>
      <c r="B1672" s="30">
        <f>SUM(B1666:B1671)</f>
        <v>120585</v>
      </c>
    </row>
    <row r="1673" spans="1:2" hidden="1" outlineLevel="2" x14ac:dyDescent="0.25">
      <c r="A1673" s="81"/>
      <c r="B1673" s="29"/>
    </row>
    <row r="1674" spans="1:2" hidden="1" outlineLevel="2" x14ac:dyDescent="0.25">
      <c r="A1674" s="81" t="s">
        <v>366</v>
      </c>
      <c r="B1674" s="29">
        <v>50000</v>
      </c>
    </row>
    <row r="1675" spans="1:2" hidden="1" outlineLevel="2" x14ac:dyDescent="0.25">
      <c r="A1675" s="81" t="s">
        <v>367</v>
      </c>
      <c r="B1675" s="29">
        <v>100000</v>
      </c>
    </row>
    <row r="1676" spans="1:2" hidden="1" outlineLevel="2" x14ac:dyDescent="0.25">
      <c r="A1676" s="81" t="s">
        <v>368</v>
      </c>
      <c r="B1676" s="29">
        <v>15000</v>
      </c>
    </row>
    <row r="1677" spans="1:2" hidden="1" outlineLevel="2" x14ac:dyDescent="0.25">
      <c r="A1677" s="81" t="s">
        <v>369</v>
      </c>
      <c r="B1677" s="29">
        <v>40000</v>
      </c>
    </row>
    <row r="1678" spans="1:2" hidden="1" outlineLevel="2" x14ac:dyDescent="0.25">
      <c r="A1678" s="81" t="s">
        <v>427</v>
      </c>
      <c r="B1678" s="29">
        <v>10000</v>
      </c>
    </row>
    <row r="1679" spans="1:2" hidden="1" outlineLevel="2" x14ac:dyDescent="0.25">
      <c r="A1679" s="81" t="s">
        <v>370</v>
      </c>
      <c r="B1679" s="29">
        <v>10000</v>
      </c>
    </row>
    <row r="1680" spans="1:2" hidden="1" outlineLevel="2" x14ac:dyDescent="0.25">
      <c r="A1680" s="81" t="s">
        <v>371</v>
      </c>
      <c r="B1680" s="29">
        <v>40000</v>
      </c>
    </row>
    <row r="1681" spans="1:14" hidden="1" outlineLevel="2" x14ac:dyDescent="0.25">
      <c r="A1681" s="81" t="s">
        <v>372</v>
      </c>
      <c r="B1681" s="29">
        <v>50000</v>
      </c>
    </row>
    <row r="1682" spans="1:14" hidden="1" outlineLevel="2" x14ac:dyDescent="0.25">
      <c r="A1682" s="81" t="s">
        <v>373</v>
      </c>
      <c r="B1682" s="29">
        <v>40385</v>
      </c>
    </row>
    <row r="1683" spans="1:14" hidden="1" outlineLevel="2" x14ac:dyDescent="0.25">
      <c r="A1683" s="81" t="s">
        <v>374</v>
      </c>
      <c r="B1683" s="29">
        <v>250000</v>
      </c>
    </row>
    <row r="1684" spans="1:14" hidden="1" outlineLevel="2" x14ac:dyDescent="0.25">
      <c r="A1684" s="90" t="s">
        <v>474</v>
      </c>
      <c r="B1684" s="30">
        <f>SUM(B1674:B1683)</f>
        <v>605385</v>
      </c>
    </row>
    <row r="1685" spans="1:14" hidden="1" outlineLevel="2" x14ac:dyDescent="0.25">
      <c r="A1685" s="81"/>
      <c r="B1685" s="29"/>
    </row>
    <row r="1686" spans="1:14" ht="18" hidden="1" customHeight="1" outlineLevel="1" x14ac:dyDescent="0.25">
      <c r="A1686" s="91" t="s">
        <v>365</v>
      </c>
      <c r="B1686" s="30">
        <f>+B1684+B1664+B1661+B1660+B1663+B1672</f>
        <v>1270970</v>
      </c>
      <c r="C1686" s="109"/>
      <c r="F1686" s="109"/>
    </row>
    <row r="1687" spans="1:14" ht="18" hidden="1" customHeight="1" outlineLevel="2" x14ac:dyDescent="0.25">
      <c r="A1687" s="91"/>
      <c r="B1687" s="30"/>
      <c r="C1687" s="109"/>
      <c r="F1687" s="109"/>
    </row>
    <row r="1688" spans="1:14" hidden="1" outlineLevel="1" x14ac:dyDescent="0.25">
      <c r="A1688" s="28"/>
      <c r="B1688" s="29"/>
    </row>
    <row r="1689" spans="1:14" hidden="1" outlineLevel="2" x14ac:dyDescent="0.25">
      <c r="A1689" s="28" t="s">
        <v>430</v>
      </c>
      <c r="B1689" s="29">
        <v>100000</v>
      </c>
    </row>
    <row r="1690" spans="1:14" hidden="1" outlineLevel="2" x14ac:dyDescent="0.25">
      <c r="A1690" s="28"/>
      <c r="B1690" s="29"/>
    </row>
    <row r="1691" spans="1:14" hidden="1" outlineLevel="2" x14ac:dyDescent="0.25">
      <c r="A1691" s="91" t="s">
        <v>431</v>
      </c>
      <c r="B1691" s="30">
        <f>B1689</f>
        <v>100000</v>
      </c>
    </row>
    <row r="1692" spans="1:14" hidden="1" outlineLevel="1" x14ac:dyDescent="0.25">
      <c r="A1692" s="28"/>
      <c r="B1692" s="29"/>
    </row>
    <row r="1693" spans="1:14" collapsed="1" x14ac:dyDescent="0.25">
      <c r="A1693" s="27" t="s">
        <v>133</v>
      </c>
      <c r="B1693" s="30">
        <f>B1686+B1658+B1652+B1647+B1641+B1636+B1630+B1615+B1608+B1603+B1587+B1572+B1567+B1551+B1546+B1542+B1537+B1488+B1483+B1476+B1471+B1691</f>
        <v>31658393</v>
      </c>
      <c r="C1693" s="111"/>
      <c r="D1693" s="111"/>
      <c r="E1693" s="111"/>
      <c r="F1693" s="111"/>
      <c r="G1693" s="111"/>
      <c r="H1693" s="111"/>
      <c r="I1693" s="111"/>
      <c r="J1693" s="111"/>
      <c r="K1693" s="111"/>
      <c r="L1693" s="111"/>
      <c r="M1693" s="111"/>
      <c r="N1693" s="111"/>
    </row>
    <row r="1694" spans="1:14" hidden="1" outlineLevel="1" x14ac:dyDescent="0.25">
      <c r="A1694" s="27"/>
      <c r="B1694" s="30"/>
    </row>
    <row r="1695" spans="1:14" hidden="1" outlineLevel="1" x14ac:dyDescent="0.25">
      <c r="A1695" s="35"/>
      <c r="B1695" s="38"/>
    </row>
    <row r="1696" spans="1:14" hidden="1" outlineLevel="1" x14ac:dyDescent="0.25">
      <c r="A1696" s="35"/>
      <c r="B1696" s="38"/>
    </row>
    <row r="1697" spans="1:3" hidden="1" outlineLevel="1" x14ac:dyDescent="0.25">
      <c r="A1697" s="35" t="s">
        <v>136</v>
      </c>
      <c r="B1697" s="38">
        <v>30873373</v>
      </c>
    </row>
    <row r="1698" spans="1:3" hidden="1" outlineLevel="1" x14ac:dyDescent="0.25">
      <c r="A1698" s="35"/>
      <c r="B1698" s="38"/>
    </row>
    <row r="1699" spans="1:3" hidden="1" outlineLevel="2" x14ac:dyDescent="0.25">
      <c r="A1699" s="79" t="s">
        <v>156</v>
      </c>
      <c r="B1699" s="37">
        <v>1100000</v>
      </c>
      <c r="C1699" s="111"/>
    </row>
    <row r="1700" spans="1:3" hidden="1" outlineLevel="2" x14ac:dyDescent="0.25">
      <c r="A1700" s="79" t="s">
        <v>377</v>
      </c>
      <c r="B1700" s="37">
        <v>7100000</v>
      </c>
    </row>
    <row r="1701" spans="1:3" hidden="1" outlineLevel="2" x14ac:dyDescent="0.25">
      <c r="A1701" s="79" t="s">
        <v>378</v>
      </c>
      <c r="B1701" s="37">
        <v>100000</v>
      </c>
    </row>
    <row r="1702" spans="1:3" hidden="1" outlineLevel="2" x14ac:dyDescent="0.25">
      <c r="A1702" s="79" t="s">
        <v>303</v>
      </c>
      <c r="B1702" s="37">
        <v>55000</v>
      </c>
    </row>
    <row r="1703" spans="1:3" hidden="1" outlineLevel="2" x14ac:dyDescent="0.25">
      <c r="A1703" s="79"/>
      <c r="B1703" s="37"/>
    </row>
    <row r="1704" spans="1:3" hidden="1" outlineLevel="1" x14ac:dyDescent="0.25">
      <c r="A1704" s="35" t="s">
        <v>140</v>
      </c>
      <c r="B1704" s="38">
        <f>SUM(B1699:B1702)</f>
        <v>8355000</v>
      </c>
    </row>
    <row r="1705" spans="1:3" hidden="1" outlineLevel="2" x14ac:dyDescent="0.25">
      <c r="A1705" s="78"/>
      <c r="B1705" s="37"/>
    </row>
    <row r="1706" spans="1:3" hidden="1" outlineLevel="2" x14ac:dyDescent="0.25">
      <c r="A1706" s="80" t="s">
        <v>152</v>
      </c>
      <c r="B1706" s="37">
        <v>710457</v>
      </c>
      <c r="C1706" s="109"/>
    </row>
    <row r="1707" spans="1:3" hidden="1" outlineLevel="2" x14ac:dyDescent="0.25">
      <c r="A1707" s="80" t="s">
        <v>379</v>
      </c>
      <c r="B1707" s="37">
        <v>5000</v>
      </c>
    </row>
    <row r="1708" spans="1:3" hidden="1" outlineLevel="2" x14ac:dyDescent="0.25">
      <c r="A1708" s="80" t="s">
        <v>153</v>
      </c>
      <c r="B1708" s="37">
        <v>10800</v>
      </c>
    </row>
    <row r="1709" spans="1:3" hidden="1" outlineLevel="2" x14ac:dyDescent="0.25">
      <c r="A1709" s="80" t="s">
        <v>154</v>
      </c>
      <c r="B1709" s="37">
        <v>8000</v>
      </c>
    </row>
    <row r="1710" spans="1:3" hidden="1" outlineLevel="2" x14ac:dyDescent="0.25">
      <c r="A1710" s="80" t="s">
        <v>155</v>
      </c>
      <c r="B1710" s="37">
        <v>200</v>
      </c>
    </row>
    <row r="1711" spans="1:3" hidden="1" outlineLevel="2" x14ac:dyDescent="0.25">
      <c r="A1711" s="80" t="s">
        <v>156</v>
      </c>
      <c r="B1711" s="37">
        <v>117259</v>
      </c>
    </row>
    <row r="1712" spans="1:3" hidden="1" outlineLevel="2" x14ac:dyDescent="0.25">
      <c r="A1712" s="80" t="s">
        <v>157</v>
      </c>
      <c r="B1712" s="37">
        <v>55845</v>
      </c>
    </row>
    <row r="1713" spans="1:2" hidden="1" outlineLevel="2" x14ac:dyDescent="0.25">
      <c r="A1713" s="80" t="s">
        <v>158</v>
      </c>
      <c r="B1713" s="37">
        <v>130540</v>
      </c>
    </row>
    <row r="1714" spans="1:2" hidden="1" outlineLevel="2" x14ac:dyDescent="0.25">
      <c r="A1714" s="80" t="s">
        <v>159</v>
      </c>
      <c r="B1714" s="37">
        <v>11725</v>
      </c>
    </row>
    <row r="1715" spans="1:2" hidden="1" outlineLevel="2" x14ac:dyDescent="0.25">
      <c r="A1715" s="80" t="s">
        <v>160</v>
      </c>
      <c r="B1715" s="37">
        <v>10200</v>
      </c>
    </row>
    <row r="1716" spans="1:2" hidden="1" outlineLevel="2" x14ac:dyDescent="0.25">
      <c r="A1716" s="80" t="s">
        <v>265</v>
      </c>
      <c r="B1716" s="37">
        <v>1000</v>
      </c>
    </row>
    <row r="1717" spans="1:2" hidden="1" outlineLevel="2" x14ac:dyDescent="0.25">
      <c r="A1717" s="80" t="s">
        <v>380</v>
      </c>
      <c r="B1717" s="37">
        <v>5400</v>
      </c>
    </row>
    <row r="1718" spans="1:2" hidden="1" outlineLevel="2" x14ac:dyDescent="0.25">
      <c r="A1718" s="80" t="s">
        <v>381</v>
      </c>
      <c r="B1718" s="37">
        <v>9700</v>
      </c>
    </row>
    <row r="1719" spans="1:2" hidden="1" outlineLevel="2" x14ac:dyDescent="0.25">
      <c r="A1719" s="80" t="s">
        <v>382</v>
      </c>
      <c r="B1719" s="37">
        <v>3400</v>
      </c>
    </row>
    <row r="1720" spans="1:2" hidden="1" outlineLevel="2" x14ac:dyDescent="0.25">
      <c r="A1720" s="80" t="s">
        <v>383</v>
      </c>
      <c r="B1720" s="37">
        <v>150</v>
      </c>
    </row>
    <row r="1721" spans="1:2" hidden="1" outlineLevel="2" x14ac:dyDescent="0.25">
      <c r="A1721" s="80" t="s">
        <v>384</v>
      </c>
      <c r="B1721" s="37">
        <v>2500</v>
      </c>
    </row>
    <row r="1722" spans="1:2" hidden="1" outlineLevel="2" x14ac:dyDescent="0.25">
      <c r="A1722" s="80" t="s">
        <v>385</v>
      </c>
      <c r="B1722" s="37">
        <v>2000</v>
      </c>
    </row>
    <row r="1723" spans="1:2" hidden="1" outlineLevel="2" x14ac:dyDescent="0.25">
      <c r="A1723" s="80" t="s">
        <v>386</v>
      </c>
      <c r="B1723" s="37">
        <v>2000</v>
      </c>
    </row>
    <row r="1724" spans="1:2" hidden="1" outlineLevel="2" x14ac:dyDescent="0.25">
      <c r="A1724" s="80" t="s">
        <v>387</v>
      </c>
      <c r="B1724" s="37">
        <v>4060</v>
      </c>
    </row>
    <row r="1725" spans="1:2" hidden="1" outlineLevel="2" x14ac:dyDescent="0.25">
      <c r="A1725" s="80" t="s">
        <v>169</v>
      </c>
      <c r="B1725" s="37">
        <v>1200</v>
      </c>
    </row>
    <row r="1726" spans="1:2" hidden="1" outlineLevel="2" x14ac:dyDescent="0.25">
      <c r="A1726" s="80" t="s">
        <v>219</v>
      </c>
      <c r="B1726" s="37">
        <v>66690</v>
      </c>
    </row>
    <row r="1727" spans="1:2" hidden="1" outlineLevel="2" x14ac:dyDescent="0.25">
      <c r="A1727" s="80" t="s">
        <v>170</v>
      </c>
      <c r="B1727" s="37">
        <v>1000</v>
      </c>
    </row>
    <row r="1728" spans="1:2" hidden="1" outlineLevel="2" x14ac:dyDescent="0.25">
      <c r="A1728" s="80" t="s">
        <v>388</v>
      </c>
      <c r="B1728" s="37">
        <v>54000</v>
      </c>
    </row>
    <row r="1729" spans="1:2" hidden="1" outlineLevel="2" x14ac:dyDescent="0.25">
      <c r="A1729" s="80" t="s">
        <v>389</v>
      </c>
      <c r="B1729" s="37">
        <v>43200</v>
      </c>
    </row>
    <row r="1730" spans="1:2" hidden="1" outlineLevel="2" x14ac:dyDescent="0.25">
      <c r="A1730" s="80" t="s">
        <v>392</v>
      </c>
      <c r="B1730" s="37">
        <v>4587</v>
      </c>
    </row>
    <row r="1731" spans="1:2" hidden="1" outlineLevel="2" x14ac:dyDescent="0.25">
      <c r="A1731" s="80" t="s">
        <v>393</v>
      </c>
      <c r="B1731" s="37">
        <v>3000</v>
      </c>
    </row>
    <row r="1732" spans="1:2" hidden="1" outlineLevel="2" x14ac:dyDescent="0.25">
      <c r="A1732" s="80" t="s">
        <v>174</v>
      </c>
      <c r="B1732" s="37">
        <v>500</v>
      </c>
    </row>
    <row r="1733" spans="1:2" hidden="1" outlineLevel="2" x14ac:dyDescent="0.25">
      <c r="A1733" s="80" t="s">
        <v>452</v>
      </c>
      <c r="B1733" s="37">
        <v>500</v>
      </c>
    </row>
    <row r="1734" spans="1:2" hidden="1" outlineLevel="2" x14ac:dyDescent="0.25">
      <c r="A1734" s="80" t="s">
        <v>390</v>
      </c>
      <c r="B1734" s="37">
        <v>750</v>
      </c>
    </row>
    <row r="1735" spans="1:2" hidden="1" outlineLevel="2" x14ac:dyDescent="0.25">
      <c r="A1735" s="80" t="s">
        <v>220</v>
      </c>
      <c r="B1735" s="37">
        <v>9340</v>
      </c>
    </row>
    <row r="1736" spans="1:2" hidden="1" outlineLevel="2" x14ac:dyDescent="0.25">
      <c r="A1736" s="80" t="s">
        <v>453</v>
      </c>
      <c r="B1736" s="37">
        <v>1406</v>
      </c>
    </row>
    <row r="1737" spans="1:2" hidden="1" outlineLevel="2" x14ac:dyDescent="0.25">
      <c r="A1737" s="80" t="s">
        <v>263</v>
      </c>
      <c r="B1737" s="37">
        <v>1694</v>
      </c>
    </row>
    <row r="1738" spans="1:2" hidden="1" outlineLevel="2" x14ac:dyDescent="0.25">
      <c r="A1738" s="80" t="s">
        <v>391</v>
      </c>
      <c r="B1738" s="37">
        <v>6750</v>
      </c>
    </row>
    <row r="1739" spans="1:2" hidden="1" outlineLevel="2" x14ac:dyDescent="0.25">
      <c r="A1739" s="80" t="s">
        <v>245</v>
      </c>
      <c r="B1739" s="37">
        <v>42000</v>
      </c>
    </row>
    <row r="1740" spans="1:2" hidden="1" outlineLevel="2" x14ac:dyDescent="0.25">
      <c r="A1740" s="80"/>
      <c r="B1740" s="37"/>
    </row>
    <row r="1741" spans="1:2" hidden="1" outlineLevel="1" x14ac:dyDescent="0.25">
      <c r="A1741" s="35" t="s">
        <v>394</v>
      </c>
      <c r="B1741" s="38">
        <f>SUM(B1706:B1739)</f>
        <v>1326853</v>
      </c>
    </row>
    <row r="1742" spans="1:2" hidden="1" outlineLevel="1" x14ac:dyDescent="0.25">
      <c r="A1742" s="80"/>
      <c r="B1742" s="37"/>
    </row>
    <row r="1743" spans="1:2" collapsed="1" x14ac:dyDescent="0.25">
      <c r="A1743" s="75" t="s">
        <v>141</v>
      </c>
      <c r="B1743" s="38">
        <f>B1741+B1704+B1697</f>
        <v>40555226</v>
      </c>
    </row>
    <row r="1744" spans="1:2" hidden="1" outlineLevel="1" x14ac:dyDescent="0.25"/>
    <row r="1745" spans="1:2" hidden="1" outlineLevel="1" x14ac:dyDescent="0.25">
      <c r="A1745" s="23" t="s">
        <v>395</v>
      </c>
      <c r="B1745" s="24">
        <v>20062839</v>
      </c>
    </row>
    <row r="1746" spans="1:2" hidden="1" outlineLevel="1" x14ac:dyDescent="0.25">
      <c r="A1746" s="23" t="s">
        <v>396</v>
      </c>
      <c r="B1746" s="24">
        <v>60643</v>
      </c>
    </row>
    <row r="1747" spans="1:2" hidden="1" outlineLevel="1" x14ac:dyDescent="0.25">
      <c r="A1747" s="23" t="s">
        <v>397</v>
      </c>
      <c r="B1747" s="24">
        <v>374981</v>
      </c>
    </row>
    <row r="1748" spans="1:2" hidden="1" outlineLevel="1" x14ac:dyDescent="0.25">
      <c r="A1748" s="23" t="s">
        <v>398</v>
      </c>
      <c r="B1748" s="24">
        <v>720538</v>
      </c>
    </row>
    <row r="1749" spans="1:2" hidden="1" outlineLevel="1" x14ac:dyDescent="0.25">
      <c r="A1749" s="23" t="s">
        <v>399</v>
      </c>
      <c r="B1749" s="24"/>
    </row>
    <row r="1750" spans="1:2" hidden="1" outlineLevel="1" x14ac:dyDescent="0.25">
      <c r="A1750" s="23" t="s">
        <v>400</v>
      </c>
      <c r="B1750" s="24">
        <v>55425</v>
      </c>
    </row>
    <row r="1751" spans="1:2" hidden="1" outlineLevel="1" x14ac:dyDescent="0.25">
      <c r="A1751" s="23" t="s">
        <v>401</v>
      </c>
      <c r="B1751" s="24">
        <v>1584309</v>
      </c>
    </row>
    <row r="1752" spans="1:2" hidden="1" outlineLevel="1" x14ac:dyDescent="0.25">
      <c r="A1752" s="23" t="s">
        <v>402</v>
      </c>
      <c r="B1752" s="24"/>
    </row>
    <row r="1753" spans="1:2" hidden="1" outlineLevel="1" x14ac:dyDescent="0.25">
      <c r="A1753" s="23" t="s">
        <v>403</v>
      </c>
      <c r="B1753" s="24"/>
    </row>
    <row r="1754" spans="1:2" hidden="1" outlineLevel="1" x14ac:dyDescent="0.25">
      <c r="A1754" s="23" t="s">
        <v>404</v>
      </c>
      <c r="B1754" s="24">
        <v>2371</v>
      </c>
    </row>
    <row r="1755" spans="1:2" hidden="1" outlineLevel="1" x14ac:dyDescent="0.25">
      <c r="A1755" s="23" t="s">
        <v>405</v>
      </c>
      <c r="B1755" s="24">
        <v>77602712</v>
      </c>
    </row>
    <row r="1756" spans="1:2" hidden="1" outlineLevel="1" x14ac:dyDescent="0.25">
      <c r="A1756" s="23" t="s">
        <v>406</v>
      </c>
      <c r="B1756" s="24">
        <v>6008396</v>
      </c>
    </row>
    <row r="1757" spans="1:2" hidden="1" outlineLevel="1" x14ac:dyDescent="0.25">
      <c r="A1757" s="23" t="s">
        <v>410</v>
      </c>
      <c r="B1757" s="24">
        <v>2967859</v>
      </c>
    </row>
    <row r="1758" spans="1:2" hidden="1" outlineLevel="1" x14ac:dyDescent="0.25">
      <c r="A1758" s="23" t="s">
        <v>407</v>
      </c>
      <c r="B1758" s="24">
        <v>35333068</v>
      </c>
    </row>
    <row r="1759" spans="1:2" hidden="1" outlineLevel="1" x14ac:dyDescent="0.25">
      <c r="A1759" s="23" t="s">
        <v>428</v>
      </c>
      <c r="B1759" s="24">
        <v>2000000</v>
      </c>
    </row>
    <row r="1760" spans="1:2" hidden="1" outlineLevel="1" x14ac:dyDescent="0.25">
      <c r="A1760" s="23" t="s">
        <v>408</v>
      </c>
      <c r="B1760" s="24">
        <v>11454113</v>
      </c>
    </row>
    <row r="1761" spans="1:5" hidden="1" outlineLevel="1" x14ac:dyDescent="0.25">
      <c r="A1761" s="77"/>
      <c r="B1761" s="24"/>
    </row>
    <row r="1762" spans="1:5" collapsed="1" x14ac:dyDescent="0.25">
      <c r="A1762" s="76" t="s">
        <v>409</v>
      </c>
      <c r="B1762" s="25">
        <f>SUM(B1745:B1760)</f>
        <v>158227254</v>
      </c>
    </row>
    <row r="1764" spans="1:5" x14ac:dyDescent="0.25">
      <c r="A1764" s="46" t="s">
        <v>437</v>
      </c>
      <c r="B1764" s="1">
        <f>B1762+B1743+B1693+B1453+B1345+B1301+B1262+B1208</f>
        <v>360313637</v>
      </c>
    </row>
    <row r="1765" spans="1:5" x14ac:dyDescent="0.25">
      <c r="E1765" s="55"/>
    </row>
    <row r="1766" spans="1:5" x14ac:dyDescent="0.25">
      <c r="E1766" s="109"/>
    </row>
  </sheetData>
  <mergeCells count="1">
    <mergeCell ref="A1:B2"/>
  </mergeCells>
  <phoneticPr fontId="1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Traditional Finances</vt:lpstr>
      <vt:lpstr>Revenues</vt:lpstr>
      <vt:lpstr>Expenditures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O'Connell</dc:creator>
  <cp:lastModifiedBy>Zach G. Boytos</cp:lastModifiedBy>
  <dcterms:created xsi:type="dcterms:W3CDTF">2023-08-22T15:24:04Z</dcterms:created>
  <dcterms:modified xsi:type="dcterms:W3CDTF">2025-06-02T17:11:06Z</dcterms:modified>
</cp:coreProperties>
</file>